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xandrus\Desktop\Projects\Oodine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62" i="1" l="1"/>
  <c r="T62" i="1"/>
  <c r="S62" i="1"/>
  <c r="R62" i="1"/>
  <c r="Q62" i="1"/>
  <c r="P62" i="1"/>
  <c r="O62" i="1"/>
  <c r="N62" i="1"/>
  <c r="M62" i="1"/>
  <c r="U60" i="1"/>
  <c r="T60" i="1"/>
  <c r="S60" i="1"/>
  <c r="R60" i="1"/>
  <c r="Q60" i="1"/>
  <c r="P60" i="1"/>
  <c r="O60" i="1"/>
  <c r="N60" i="1"/>
  <c r="M60" i="1"/>
  <c r="U31" i="1" l="1"/>
  <c r="T31" i="1"/>
  <c r="S31" i="1"/>
  <c r="R31" i="1"/>
  <c r="Q31" i="1"/>
  <c r="P31" i="1"/>
  <c r="O31" i="1"/>
  <c r="U29" i="1"/>
  <c r="T29" i="1"/>
  <c r="S29" i="1"/>
  <c r="R29" i="1"/>
  <c r="Q29" i="1"/>
  <c r="P29" i="1"/>
  <c r="O29" i="1"/>
  <c r="O9" i="1"/>
  <c r="P9" i="1"/>
  <c r="Q9" i="1"/>
  <c r="R9" i="1"/>
  <c r="S9" i="1"/>
  <c r="T9" i="1"/>
  <c r="U9" i="1"/>
  <c r="O39" i="1"/>
  <c r="P39" i="1"/>
  <c r="Q39" i="1"/>
  <c r="R39" i="1"/>
  <c r="S39" i="1"/>
  <c r="T39" i="1"/>
  <c r="U39" i="1"/>
  <c r="P38" i="1"/>
  <c r="Q38" i="1"/>
  <c r="R38" i="1"/>
  <c r="S38" i="1"/>
  <c r="T38" i="1"/>
  <c r="U38" i="1"/>
  <c r="U27" i="1" l="1"/>
  <c r="T27" i="1"/>
  <c r="S27" i="1"/>
  <c r="R27" i="1"/>
  <c r="Q27" i="1"/>
  <c r="P27" i="1"/>
  <c r="O27" i="1"/>
  <c r="N27" i="1"/>
  <c r="M27" i="1"/>
  <c r="U26" i="1"/>
  <c r="T26" i="1"/>
  <c r="S26" i="1"/>
  <c r="R26" i="1"/>
  <c r="Q26" i="1"/>
  <c r="P26" i="1"/>
  <c r="O26" i="1"/>
  <c r="N26" i="1"/>
  <c r="M26" i="1"/>
  <c r="U21" i="1"/>
  <c r="T21" i="1"/>
  <c r="S21" i="1"/>
  <c r="R21" i="1"/>
  <c r="Q21" i="1"/>
  <c r="P21" i="1"/>
  <c r="O21" i="1"/>
  <c r="N21" i="1"/>
  <c r="M21" i="1"/>
  <c r="U24" i="1"/>
  <c r="T24" i="1"/>
  <c r="S24" i="1"/>
  <c r="R24" i="1"/>
  <c r="Q24" i="1"/>
  <c r="P24" i="1"/>
  <c r="O24" i="1"/>
  <c r="N24" i="1"/>
  <c r="M24" i="1"/>
  <c r="U11" i="1"/>
  <c r="T11" i="1"/>
  <c r="S11" i="1"/>
  <c r="R11" i="1"/>
  <c r="Q11" i="1"/>
  <c r="P11" i="1"/>
  <c r="O11" i="1"/>
  <c r="N11" i="1"/>
  <c r="M11" i="1"/>
  <c r="U13" i="1"/>
  <c r="T13" i="1"/>
  <c r="S13" i="1"/>
  <c r="R13" i="1"/>
  <c r="Q13" i="1"/>
  <c r="P13" i="1"/>
  <c r="O13" i="1"/>
  <c r="N13" i="1"/>
  <c r="M13" i="1"/>
  <c r="U15" i="1"/>
  <c r="T15" i="1"/>
  <c r="S15" i="1"/>
  <c r="R15" i="1"/>
  <c r="Q15" i="1"/>
  <c r="P15" i="1"/>
  <c r="O15" i="1"/>
  <c r="N15" i="1"/>
  <c r="M15" i="1"/>
  <c r="U16" i="1"/>
  <c r="T16" i="1"/>
  <c r="S16" i="1"/>
  <c r="R16" i="1"/>
  <c r="Q16" i="1"/>
  <c r="P16" i="1"/>
  <c r="O16" i="1"/>
  <c r="N16" i="1"/>
  <c r="M16" i="1"/>
  <c r="O38" i="1"/>
  <c r="N38" i="1"/>
  <c r="M38" i="1"/>
  <c r="U4" i="1"/>
  <c r="T4" i="1"/>
  <c r="S4" i="1"/>
  <c r="R4" i="1"/>
  <c r="Q4" i="1"/>
  <c r="P4" i="1"/>
  <c r="O4" i="1"/>
  <c r="N4" i="1"/>
  <c r="M4" i="1"/>
  <c r="M7" i="1"/>
  <c r="N7" i="1"/>
  <c r="O7" i="1"/>
  <c r="P7" i="1"/>
  <c r="Q7" i="1"/>
  <c r="R7" i="1"/>
  <c r="S7" i="1"/>
  <c r="T7" i="1"/>
  <c r="U7" i="1"/>
  <c r="M8" i="1"/>
  <c r="N8" i="1"/>
  <c r="O8" i="1"/>
  <c r="P8" i="1"/>
  <c r="Q8" i="1"/>
  <c r="R8" i="1"/>
  <c r="S8" i="1"/>
  <c r="T8" i="1"/>
  <c r="U8" i="1"/>
  <c r="U6" i="1"/>
  <c r="T6" i="1"/>
  <c r="S6" i="1"/>
  <c r="R6" i="1"/>
  <c r="Q6" i="1"/>
  <c r="P6" i="1"/>
  <c r="O6" i="1"/>
  <c r="N6" i="1"/>
  <c r="M6" i="1"/>
  <c r="U36" i="1"/>
  <c r="T36" i="1"/>
  <c r="S36" i="1"/>
  <c r="R36" i="1"/>
  <c r="Q36" i="1"/>
  <c r="P36" i="1"/>
  <c r="O36" i="1"/>
  <c r="N36" i="1"/>
  <c r="M36" i="1"/>
  <c r="U35" i="1"/>
  <c r="T35" i="1"/>
  <c r="S35" i="1"/>
  <c r="R35" i="1"/>
  <c r="Q35" i="1"/>
  <c r="P35" i="1"/>
  <c r="O35" i="1"/>
  <c r="N35" i="1"/>
  <c r="M35" i="1"/>
  <c r="M58" i="1"/>
  <c r="N58" i="1"/>
  <c r="M49" i="1"/>
  <c r="N49" i="1"/>
  <c r="M50" i="1"/>
  <c r="N50" i="1"/>
  <c r="M57" i="1"/>
  <c r="N57" i="1"/>
  <c r="M52" i="1"/>
  <c r="N52" i="1"/>
  <c r="M53" i="1"/>
  <c r="N53" i="1"/>
  <c r="M34" i="1"/>
  <c r="N34" i="1"/>
  <c r="N48" i="1"/>
  <c r="M48" i="1"/>
  <c r="O43" i="1"/>
  <c r="P43" i="1"/>
  <c r="Q43" i="1"/>
  <c r="R43" i="1"/>
  <c r="S43" i="1"/>
  <c r="T43" i="1"/>
  <c r="U43" i="1"/>
  <c r="O44" i="1"/>
  <c r="P44" i="1"/>
  <c r="Q44" i="1"/>
  <c r="R44" i="1"/>
  <c r="S44" i="1"/>
  <c r="T44" i="1"/>
  <c r="U44" i="1"/>
  <c r="O46" i="1"/>
  <c r="P46" i="1"/>
  <c r="Q46" i="1"/>
  <c r="R46" i="1"/>
  <c r="S46" i="1"/>
  <c r="T46" i="1"/>
  <c r="U46" i="1"/>
  <c r="O47" i="1"/>
  <c r="P47" i="1"/>
  <c r="Q47" i="1"/>
  <c r="R47" i="1"/>
  <c r="S47" i="1"/>
  <c r="T47" i="1"/>
  <c r="U47" i="1"/>
  <c r="O59" i="1"/>
  <c r="P59" i="1"/>
  <c r="Q59" i="1"/>
  <c r="R59" i="1"/>
  <c r="S59" i="1"/>
  <c r="T59" i="1"/>
  <c r="U59" i="1"/>
  <c r="O48" i="1"/>
  <c r="P48" i="1"/>
  <c r="Q48" i="1"/>
  <c r="R48" i="1"/>
  <c r="S48" i="1"/>
  <c r="T48" i="1"/>
  <c r="U48" i="1"/>
  <c r="O58" i="1"/>
  <c r="P58" i="1"/>
  <c r="Q58" i="1"/>
  <c r="R58" i="1"/>
  <c r="S58" i="1"/>
  <c r="T58" i="1"/>
  <c r="U58" i="1"/>
  <c r="O49" i="1"/>
  <c r="P49" i="1"/>
  <c r="Q49" i="1"/>
  <c r="R49" i="1"/>
  <c r="S49" i="1"/>
  <c r="T49" i="1"/>
  <c r="U49" i="1"/>
  <c r="O50" i="1"/>
  <c r="P50" i="1"/>
  <c r="Q50" i="1"/>
  <c r="R50" i="1"/>
  <c r="S50" i="1"/>
  <c r="T50" i="1"/>
  <c r="U50" i="1"/>
  <c r="O57" i="1"/>
  <c r="P57" i="1"/>
  <c r="Q57" i="1"/>
  <c r="R57" i="1"/>
  <c r="S57" i="1"/>
  <c r="T57" i="1"/>
  <c r="U57" i="1"/>
  <c r="O52" i="1"/>
  <c r="P52" i="1"/>
  <c r="Q52" i="1"/>
  <c r="R52" i="1"/>
  <c r="S52" i="1"/>
  <c r="T52" i="1"/>
  <c r="U52" i="1"/>
  <c r="O53" i="1"/>
  <c r="P53" i="1"/>
  <c r="Q53" i="1"/>
  <c r="R53" i="1"/>
  <c r="S53" i="1"/>
  <c r="T53" i="1"/>
  <c r="U53" i="1"/>
  <c r="O34" i="1"/>
  <c r="P34" i="1"/>
  <c r="Q34" i="1"/>
  <c r="R34" i="1"/>
  <c r="S34" i="1"/>
  <c r="T34" i="1"/>
  <c r="U34" i="1"/>
  <c r="U42" i="1"/>
  <c r="T42" i="1"/>
  <c r="S42" i="1"/>
  <c r="R42" i="1"/>
  <c r="Q42" i="1"/>
  <c r="P42" i="1"/>
  <c r="O42" i="1"/>
  <c r="N43" i="1"/>
  <c r="N44" i="1"/>
  <c r="N46" i="1"/>
  <c r="N47" i="1"/>
  <c r="N59" i="1"/>
  <c r="N42" i="1"/>
  <c r="M43" i="1"/>
  <c r="M44" i="1"/>
  <c r="M46" i="1"/>
  <c r="M47" i="1"/>
  <c r="M59" i="1"/>
  <c r="M42" i="1"/>
</calcChain>
</file>

<file path=xl/sharedStrings.xml><?xml version="1.0" encoding="utf-8"?>
<sst xmlns="http://schemas.openxmlformats.org/spreadsheetml/2006/main" count="205" uniqueCount="56">
  <si>
    <t>male</t>
  </si>
  <si>
    <t>female</t>
  </si>
  <si>
    <t>EyW</t>
  </si>
  <si>
    <t>HW</t>
  </si>
  <si>
    <t>PW</t>
  </si>
  <si>
    <t>PL</t>
  </si>
  <si>
    <t>PA</t>
  </si>
  <si>
    <t>EL</t>
  </si>
  <si>
    <t>EW</t>
  </si>
  <si>
    <t>Mandjelia</t>
  </si>
  <si>
    <t>Koghis</t>
  </si>
  <si>
    <t>Aoupinie</t>
  </si>
  <si>
    <t>Gelima</t>
  </si>
  <si>
    <t>Do</t>
  </si>
  <si>
    <t>Dzumac</t>
  </si>
  <si>
    <t>Pic du Pin</t>
  </si>
  <si>
    <t>HL</t>
  </si>
  <si>
    <t>Panie</t>
  </si>
  <si>
    <t>BL mm</t>
  </si>
  <si>
    <t>BW mm</t>
  </si>
  <si>
    <t>EyW/HW</t>
  </si>
  <si>
    <t>PW/EyW</t>
  </si>
  <si>
    <t>PW/PL</t>
  </si>
  <si>
    <t>PW/PА</t>
  </si>
  <si>
    <t>EL/EW</t>
  </si>
  <si>
    <t>EW/PW</t>
  </si>
  <si>
    <t>EL/PL</t>
  </si>
  <si>
    <t>Humboldt</t>
  </si>
  <si>
    <t>RAW DATA</t>
  </si>
  <si>
    <t>CONVERTED AND RATIOS</t>
  </si>
  <si>
    <t>HT Panie</t>
  </si>
  <si>
    <t xml:space="preserve">male </t>
  </si>
  <si>
    <t>Plateau de Dogny</t>
  </si>
  <si>
    <t>Col d'Amieu</t>
  </si>
  <si>
    <t>Kiakui</t>
  </si>
  <si>
    <t>Riviere Bleue Park</t>
  </si>
  <si>
    <t>glabra group</t>
  </si>
  <si>
    <t>Aelopomorpha</t>
  </si>
  <si>
    <t>A. glabra</t>
  </si>
  <si>
    <t>Ningua</t>
  </si>
  <si>
    <t>A. tuberculata</t>
  </si>
  <si>
    <t>type 1</t>
  </si>
  <si>
    <t>type 2</t>
  </si>
  <si>
    <t>Coptocarpus</t>
  </si>
  <si>
    <t>C. erwini</t>
  </si>
  <si>
    <t>C. microps</t>
  </si>
  <si>
    <t>A. tethys</t>
  </si>
  <si>
    <t>C. magnus</t>
  </si>
  <si>
    <t>C. lescheni</t>
  </si>
  <si>
    <t>C. amieuensis</t>
  </si>
  <si>
    <t>C. cyllodinus</t>
  </si>
  <si>
    <t>KW</t>
  </si>
  <si>
    <t>BG</t>
  </si>
  <si>
    <t>Col de Yate</t>
  </si>
  <si>
    <t>Me Maoya camp</t>
  </si>
  <si>
    <t>MEASURED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</si>
</sst>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/>
    <xf numFmtId="2" fontId="0" fillId="0" borderId="0" xfId="0" applyNumberFormat="1"/>
    <xf numFmtId="0" fontId="0" fillId="3" borderId="1" xfId="0" applyFill="1" applyBorder="1"/>
    <xf numFmtId="0" fontId="2" fillId="0" borderId="1" xfId="0" applyFont="1" applyBorder="1"/>
    <xf numFmtId="2" fontId="0" fillId="0" borderId="1" xfId="0" applyNumberFormat="1" applyBorder="1"/>
    <xf numFmtId="2" fontId="2" fillId="0" borderId="1" xfId="0" applyNumberFormat="1" applyFont="1" applyFill="1" applyBorder="1"/>
    <xf numFmtId="2" fontId="2" fillId="0" borderId="1" xfId="0" applyNumberFormat="1" applyFont="1" applyBorder="1"/>
    <xf numFmtId="2" fontId="0" fillId="2" borderId="1" xfId="0" applyNumberFormat="1" applyFill="1" applyBorder="1"/>
    <xf numFmtId="0" fontId="3" fillId="0" borderId="1" xfId="0" applyFont="1" applyBorder="1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0" fillId="0" borderId="1" xfId="0" applyFill="1" applyBorder="1"/>
    <xf numFmtId="2" fontId="0" fillId="0" borderId="1" xfId="0" applyNumberFormat="1" applyFill="1" applyBorder="1"/>
    <xf numFmtId="0" fontId="0" fillId="0" borderId="0" xfId="0" applyFill="1"/>
    <xf numFmtId="0" fontId="1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/>
    <xf numFmtId="0" fontId="0" fillId="5" borderId="1" xfId="0" applyFill="1" applyBorder="1"/>
    <xf numFmtId="2" fontId="2" fillId="5" borderId="1" xfId="0" applyNumberFormat="1" applyFont="1" applyFill="1" applyBorder="1"/>
    <xf numFmtId="0" fontId="1" fillId="5" borderId="1" xfId="0" applyFont="1" applyFill="1" applyBorder="1"/>
    <xf numFmtId="2" fontId="0" fillId="5" borderId="1" xfId="0" applyNumberFormat="1" applyFill="1" applyBorder="1"/>
    <xf numFmtId="0" fontId="4" fillId="0" borderId="1" xfId="0" applyFont="1" applyBorder="1" applyAlignment="1">
      <alignment horizontal="right"/>
    </xf>
    <xf numFmtId="0" fontId="0" fillId="6" borderId="0" xfId="0" applyFill="1"/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</xdr:row>
      <xdr:rowOff>0</xdr:rowOff>
    </xdr:from>
    <xdr:to>
      <xdr:col>28</xdr:col>
      <xdr:colOff>390095</xdr:colOff>
      <xdr:row>26</xdr:row>
      <xdr:rowOff>151784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72900" y="190500"/>
          <a:ext cx="3438095" cy="49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12.28515625" customWidth="1"/>
    <col min="2" max="2" width="16" customWidth="1"/>
    <col min="3" max="3" width="7.28515625" bestFit="1" customWidth="1"/>
    <col min="4" max="4" width="5" bestFit="1" customWidth="1"/>
    <col min="5" max="5" width="4.28515625" bestFit="1" customWidth="1"/>
    <col min="6" max="6" width="3.85546875" customWidth="1"/>
    <col min="7" max="7" width="4.140625" bestFit="1" customWidth="1"/>
    <col min="8" max="9" width="4" bestFit="1" customWidth="1"/>
    <col min="10" max="10" width="5" bestFit="1" customWidth="1"/>
    <col min="11" max="11" width="4" bestFit="1" customWidth="1"/>
    <col min="12" max="12" width="4.42578125" customWidth="1"/>
    <col min="13" max="13" width="6.85546875" style="3" bestFit="1" customWidth="1"/>
    <col min="14" max="14" width="8" style="3" bestFit="1" customWidth="1"/>
    <col min="15" max="15" width="9.140625" style="3"/>
    <col min="16" max="16" width="9" style="3" bestFit="1" customWidth="1"/>
    <col min="17" max="19" width="7.7109375" style="3" bestFit="1" customWidth="1"/>
    <col min="20" max="20" width="8" style="3" bestFit="1" customWidth="1"/>
    <col min="21" max="21" width="7.7109375" style="3" bestFit="1" customWidth="1"/>
    <col min="22" max="22" width="13.140625" customWidth="1"/>
  </cols>
  <sheetData>
    <row r="1" spans="1:44" x14ac:dyDescent="0.25">
      <c r="D1" s="13" t="s">
        <v>28</v>
      </c>
      <c r="L1" s="25"/>
      <c r="M1" s="3" t="s">
        <v>29</v>
      </c>
      <c r="V1" t="s">
        <v>55</v>
      </c>
    </row>
    <row r="2" spans="1:44" x14ac:dyDescent="0.25">
      <c r="A2" s="1"/>
      <c r="B2" s="5"/>
      <c r="C2" s="5"/>
      <c r="D2" s="10" t="s">
        <v>2</v>
      </c>
      <c r="E2" s="10" t="s">
        <v>3</v>
      </c>
      <c r="F2" s="10" t="s">
        <v>16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26"/>
      <c r="M2" s="7" t="s">
        <v>18</v>
      </c>
      <c r="N2" s="7" t="s">
        <v>19</v>
      </c>
      <c r="O2" s="8" t="s">
        <v>20</v>
      </c>
      <c r="P2" s="8" t="s">
        <v>21</v>
      </c>
      <c r="Q2" s="8" t="s">
        <v>22</v>
      </c>
      <c r="R2" s="8" t="s">
        <v>23</v>
      </c>
      <c r="S2" s="8" t="s">
        <v>24</v>
      </c>
      <c r="T2" s="8" t="s">
        <v>25</v>
      </c>
      <c r="U2" s="8" t="s">
        <v>26</v>
      </c>
      <c r="V2" s="7"/>
    </row>
    <row r="3" spans="1:44" x14ac:dyDescent="0.25">
      <c r="A3" s="20" t="s">
        <v>43</v>
      </c>
      <c r="B3" s="20"/>
      <c r="C3" s="20"/>
      <c r="D3" s="22"/>
      <c r="E3" s="22"/>
      <c r="F3" s="22"/>
      <c r="G3" s="22"/>
      <c r="H3" s="22"/>
      <c r="I3" s="22"/>
      <c r="J3" s="22"/>
      <c r="K3" s="22"/>
      <c r="L3" s="26"/>
      <c r="M3" s="23"/>
      <c r="N3" s="23"/>
      <c r="O3" s="23"/>
      <c r="P3" s="23"/>
      <c r="Q3" s="23"/>
      <c r="R3" s="23"/>
      <c r="S3" s="23"/>
      <c r="T3" s="23"/>
      <c r="U3" s="23"/>
      <c r="V3" s="23"/>
      <c r="AR3" s="21"/>
    </row>
    <row r="4" spans="1:44" x14ac:dyDescent="0.25">
      <c r="A4" s="1" t="s">
        <v>45</v>
      </c>
      <c r="B4" s="1" t="s">
        <v>11</v>
      </c>
      <c r="C4" s="1" t="s">
        <v>0</v>
      </c>
      <c r="D4" s="12">
        <v>21</v>
      </c>
      <c r="E4" s="12">
        <v>18</v>
      </c>
      <c r="F4" s="12">
        <v>24</v>
      </c>
      <c r="G4" s="12">
        <v>58</v>
      </c>
      <c r="H4" s="12">
        <v>36</v>
      </c>
      <c r="I4" s="12">
        <v>23</v>
      </c>
      <c r="J4" s="12">
        <v>76</v>
      </c>
      <c r="K4" s="12">
        <v>60</v>
      </c>
      <c r="L4" s="26"/>
      <c r="M4" s="6">
        <f>(F4+H4+J4)/20</f>
        <v>6.8</v>
      </c>
      <c r="N4" s="6">
        <f t="shared" ref="N4" si="0">K4/20</f>
        <v>3</v>
      </c>
      <c r="O4" s="6">
        <f>D4/E4</f>
        <v>1.1666666666666667</v>
      </c>
      <c r="P4" s="6">
        <f>G4/D4</f>
        <v>2.7619047619047619</v>
      </c>
      <c r="Q4" s="6">
        <f t="shared" ref="Q4" si="1">G4/H4</f>
        <v>1.6111111111111112</v>
      </c>
      <c r="R4" s="6">
        <f t="shared" ref="R4" si="2">G4/I4</f>
        <v>2.5217391304347827</v>
      </c>
      <c r="S4" s="6">
        <f t="shared" ref="S4" si="3">J4/K4</f>
        <v>1.2666666666666666</v>
      </c>
      <c r="T4" s="6">
        <f t="shared" ref="T4" si="4">K4/G4</f>
        <v>1.0344827586206897</v>
      </c>
      <c r="U4" s="6">
        <f t="shared" ref="U4" si="5">J4/H4</f>
        <v>2.1111111111111112</v>
      </c>
      <c r="V4" s="1" t="s">
        <v>51</v>
      </c>
    </row>
    <row r="5" spans="1:4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6"/>
      <c r="M5" s="9"/>
      <c r="N5" s="9"/>
      <c r="O5" s="9"/>
      <c r="P5" s="9"/>
      <c r="Q5" s="9"/>
      <c r="R5" s="9"/>
      <c r="S5" s="9"/>
      <c r="T5" s="9"/>
      <c r="U5" s="9"/>
      <c r="V5" s="9"/>
    </row>
    <row r="6" spans="1:44" x14ac:dyDescent="0.25">
      <c r="A6" s="1" t="s">
        <v>44</v>
      </c>
      <c r="B6" s="1" t="s">
        <v>27</v>
      </c>
      <c r="C6" s="1" t="s">
        <v>0</v>
      </c>
      <c r="D6" s="12">
        <v>26</v>
      </c>
      <c r="E6" s="12">
        <v>20</v>
      </c>
      <c r="F6" s="12">
        <v>32</v>
      </c>
      <c r="G6" s="12">
        <v>71</v>
      </c>
      <c r="H6" s="12">
        <v>46</v>
      </c>
      <c r="I6" s="12">
        <v>30</v>
      </c>
      <c r="J6" s="12">
        <v>93</v>
      </c>
      <c r="K6" s="12">
        <v>73</v>
      </c>
      <c r="L6" s="26"/>
      <c r="M6" s="6">
        <f>(F6+H6+J6)/20</f>
        <v>8.5500000000000007</v>
      </c>
      <c r="N6" s="6">
        <f t="shared" ref="N6" si="6">K6/20</f>
        <v>3.65</v>
      </c>
      <c r="O6" s="6">
        <f>D6/E6</f>
        <v>1.3</v>
      </c>
      <c r="P6" s="6">
        <f>G6/D6</f>
        <v>2.7307692307692308</v>
      </c>
      <c r="Q6" s="6">
        <f t="shared" ref="Q6" si="7">G6/H6</f>
        <v>1.5434782608695652</v>
      </c>
      <c r="R6" s="6">
        <f t="shared" ref="R6" si="8">G6/I6</f>
        <v>2.3666666666666667</v>
      </c>
      <c r="S6" s="6">
        <f t="shared" ref="S6" si="9">J6/K6</f>
        <v>1.273972602739726</v>
      </c>
      <c r="T6" s="6">
        <f t="shared" ref="T6" si="10">K6/G6</f>
        <v>1.028169014084507</v>
      </c>
      <c r="U6" s="6">
        <f t="shared" ref="U6" si="11">J6/H6</f>
        <v>2.0217391304347827</v>
      </c>
      <c r="V6" s="1" t="s">
        <v>51</v>
      </c>
    </row>
    <row r="7" spans="1:44" x14ac:dyDescent="0.25">
      <c r="A7" s="1" t="s">
        <v>44</v>
      </c>
      <c r="B7" s="1" t="s">
        <v>27</v>
      </c>
      <c r="C7" s="1" t="s">
        <v>0</v>
      </c>
      <c r="D7" s="12">
        <v>26</v>
      </c>
      <c r="E7" s="12">
        <v>21</v>
      </c>
      <c r="F7" s="12">
        <v>33</v>
      </c>
      <c r="G7" s="12">
        <v>71</v>
      </c>
      <c r="H7" s="12">
        <v>48</v>
      </c>
      <c r="I7" s="12">
        <v>32</v>
      </c>
      <c r="J7" s="12">
        <v>95</v>
      </c>
      <c r="K7" s="12">
        <v>73</v>
      </c>
      <c r="L7" s="26"/>
      <c r="M7" s="6">
        <f>(F7+H7+J7)/20</f>
        <v>8.8000000000000007</v>
      </c>
      <c r="N7" s="6">
        <f t="shared" ref="N7:N8" si="12">K7/20</f>
        <v>3.65</v>
      </c>
      <c r="O7" s="6">
        <f>D7/E7</f>
        <v>1.2380952380952381</v>
      </c>
      <c r="P7" s="6">
        <f>G7/D7</f>
        <v>2.7307692307692308</v>
      </c>
      <c r="Q7" s="6">
        <f t="shared" ref="Q7:Q8" si="13">G7/H7</f>
        <v>1.4791666666666667</v>
      </c>
      <c r="R7" s="6">
        <f t="shared" ref="R7:R8" si="14">G7/I7</f>
        <v>2.21875</v>
      </c>
      <c r="S7" s="6">
        <f t="shared" ref="S7:S8" si="15">J7/K7</f>
        <v>1.3013698630136987</v>
      </c>
      <c r="T7" s="6">
        <f t="shared" ref="T7:T8" si="16">K7/G7</f>
        <v>1.028169014084507</v>
      </c>
      <c r="U7" s="6">
        <f t="shared" ref="U7:U8" si="17">J7/H7</f>
        <v>1.9791666666666667</v>
      </c>
      <c r="V7" s="1" t="s">
        <v>51</v>
      </c>
    </row>
    <row r="8" spans="1:44" s="16" customFormat="1" x14ac:dyDescent="0.25">
      <c r="A8" s="1" t="s">
        <v>44</v>
      </c>
      <c r="B8" s="1" t="s">
        <v>27</v>
      </c>
      <c r="C8" s="1" t="s">
        <v>1</v>
      </c>
      <c r="D8" s="12">
        <v>26</v>
      </c>
      <c r="E8" s="12">
        <v>20</v>
      </c>
      <c r="F8" s="12">
        <v>32</v>
      </c>
      <c r="G8" s="12">
        <v>70</v>
      </c>
      <c r="H8" s="12">
        <v>46</v>
      </c>
      <c r="I8" s="12">
        <v>29</v>
      </c>
      <c r="J8" s="12">
        <v>89</v>
      </c>
      <c r="K8" s="12">
        <v>71</v>
      </c>
      <c r="L8" s="26"/>
      <c r="M8" s="6">
        <f>(F8+H8+J8)/20</f>
        <v>8.35</v>
      </c>
      <c r="N8" s="6">
        <f t="shared" si="12"/>
        <v>3.55</v>
      </c>
      <c r="O8" s="6">
        <f>D8/E8</f>
        <v>1.3</v>
      </c>
      <c r="P8" s="6">
        <f>G8/D8</f>
        <v>2.6923076923076925</v>
      </c>
      <c r="Q8" s="6">
        <f t="shared" si="13"/>
        <v>1.5217391304347827</v>
      </c>
      <c r="R8" s="6">
        <f t="shared" si="14"/>
        <v>2.4137931034482758</v>
      </c>
      <c r="S8" s="6">
        <f t="shared" si="15"/>
        <v>1.2535211267605635</v>
      </c>
      <c r="T8" s="6">
        <f t="shared" si="16"/>
        <v>1.0142857142857142</v>
      </c>
      <c r="U8" s="6">
        <f t="shared" si="17"/>
        <v>1.9347826086956521</v>
      </c>
      <c r="V8" s="14" t="s">
        <v>51</v>
      </c>
    </row>
    <row r="9" spans="1:44" x14ac:dyDescent="0.25">
      <c r="A9" s="1" t="s">
        <v>44</v>
      </c>
      <c r="B9" s="1" t="s">
        <v>10</v>
      </c>
      <c r="C9" s="1" t="s">
        <v>1</v>
      </c>
      <c r="D9" s="12">
        <v>22</v>
      </c>
      <c r="E9" s="12">
        <v>17</v>
      </c>
      <c r="F9" s="17"/>
      <c r="G9" s="12">
        <v>60</v>
      </c>
      <c r="H9" s="12">
        <v>39</v>
      </c>
      <c r="I9" s="12">
        <v>27</v>
      </c>
      <c r="J9" s="12">
        <v>75</v>
      </c>
      <c r="K9" s="12">
        <v>61</v>
      </c>
      <c r="L9" s="26"/>
      <c r="M9" s="6">
        <v>7.2</v>
      </c>
      <c r="N9" s="6">
        <v>3.05</v>
      </c>
      <c r="O9" s="6">
        <f>D9/E9</f>
        <v>1.2941176470588236</v>
      </c>
      <c r="P9" s="6">
        <f>G9/D9</f>
        <v>2.7272727272727271</v>
      </c>
      <c r="Q9" s="6">
        <f t="shared" ref="Q9" si="18">G9/H9</f>
        <v>1.5384615384615385</v>
      </c>
      <c r="R9" s="6">
        <f t="shared" ref="R9" si="19">G9/I9</f>
        <v>2.2222222222222223</v>
      </c>
      <c r="S9" s="6">
        <f t="shared" ref="S9" si="20">J9/K9</f>
        <v>1.2295081967213115</v>
      </c>
      <c r="T9" s="6">
        <f t="shared" ref="T9" si="21">K9/G9</f>
        <v>1.0166666666666666</v>
      </c>
      <c r="U9" s="6">
        <f t="shared" ref="U9" si="22">J9/H9</f>
        <v>1.9230769230769231</v>
      </c>
      <c r="V9" s="1" t="s">
        <v>52</v>
      </c>
    </row>
    <row r="10" spans="1:44" x14ac:dyDescent="0.25">
      <c r="A10" s="2"/>
      <c r="B10" s="2"/>
      <c r="C10" s="2"/>
      <c r="D10" s="11"/>
      <c r="E10" s="11"/>
      <c r="F10" s="11"/>
      <c r="G10" s="11"/>
      <c r="H10" s="11"/>
      <c r="I10" s="11"/>
      <c r="J10" s="11"/>
      <c r="K10" s="11"/>
      <c r="L10" s="26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44" x14ac:dyDescent="0.25">
      <c r="A11" s="1" t="s">
        <v>50</v>
      </c>
      <c r="B11" s="1" t="s">
        <v>14</v>
      </c>
      <c r="C11" s="1" t="s">
        <v>1</v>
      </c>
      <c r="D11" s="12">
        <v>31</v>
      </c>
      <c r="E11" s="12">
        <v>22</v>
      </c>
      <c r="F11" s="12">
        <v>31</v>
      </c>
      <c r="G11" s="12">
        <v>78</v>
      </c>
      <c r="H11" s="12">
        <v>47</v>
      </c>
      <c r="I11" s="12">
        <v>35</v>
      </c>
      <c r="J11" s="12">
        <v>83</v>
      </c>
      <c r="K11" s="12">
        <v>78</v>
      </c>
      <c r="L11" s="26"/>
      <c r="M11" s="6">
        <f>(F11+H11+J11)/20</f>
        <v>8.0500000000000007</v>
      </c>
      <c r="N11" s="6">
        <f>K11/20</f>
        <v>3.9</v>
      </c>
      <c r="O11" s="6">
        <f>D11/E11</f>
        <v>1.4090909090909092</v>
      </c>
      <c r="P11" s="6">
        <f>G11/D11</f>
        <v>2.5161290322580645</v>
      </c>
      <c r="Q11" s="6">
        <f>G11/H11</f>
        <v>1.6595744680851063</v>
      </c>
      <c r="R11" s="6">
        <f>G11/I11</f>
        <v>2.2285714285714286</v>
      </c>
      <c r="S11" s="6">
        <f>J11/K11</f>
        <v>1.0641025641025641</v>
      </c>
      <c r="T11" s="6">
        <f>K11/G11</f>
        <v>1</v>
      </c>
      <c r="U11" s="6">
        <f>J11/H11</f>
        <v>1.7659574468085106</v>
      </c>
      <c r="V11" s="1" t="s">
        <v>51</v>
      </c>
    </row>
    <row r="12" spans="1:44" x14ac:dyDescent="0.25">
      <c r="A12" s="1" t="s">
        <v>50</v>
      </c>
      <c r="B12" s="1" t="s">
        <v>14</v>
      </c>
      <c r="C12" s="1" t="s">
        <v>1</v>
      </c>
      <c r="D12" s="12">
        <v>31</v>
      </c>
      <c r="E12" s="12">
        <v>21</v>
      </c>
      <c r="F12" s="17"/>
      <c r="G12" s="12">
        <v>79</v>
      </c>
      <c r="H12" s="12">
        <v>45</v>
      </c>
      <c r="I12" s="12">
        <v>36</v>
      </c>
      <c r="J12" s="12">
        <v>88</v>
      </c>
      <c r="K12" s="12">
        <v>77</v>
      </c>
      <c r="L12" s="26"/>
      <c r="M12" s="6">
        <v>8.0500000000000007</v>
      </c>
      <c r="N12" s="6">
        <v>3.85</v>
      </c>
      <c r="O12" s="15">
        <v>1.48</v>
      </c>
      <c r="P12" s="15">
        <v>2.5499999999999998</v>
      </c>
      <c r="Q12" s="15">
        <v>1.76</v>
      </c>
      <c r="R12" s="15">
        <v>2.19</v>
      </c>
      <c r="S12" s="15">
        <v>1.1399999999999999</v>
      </c>
      <c r="T12" s="15">
        <v>0.97</v>
      </c>
      <c r="U12" s="15">
        <v>1.95</v>
      </c>
      <c r="V12" s="1" t="s">
        <v>52</v>
      </c>
    </row>
    <row r="13" spans="1:44" x14ac:dyDescent="0.25">
      <c r="A13" s="1" t="s">
        <v>50</v>
      </c>
      <c r="B13" s="1" t="s">
        <v>14</v>
      </c>
      <c r="C13" s="1" t="s">
        <v>0</v>
      </c>
      <c r="D13" s="12">
        <v>30</v>
      </c>
      <c r="E13" s="12">
        <v>21</v>
      </c>
      <c r="F13" s="12">
        <v>31</v>
      </c>
      <c r="G13" s="12">
        <v>76</v>
      </c>
      <c r="H13" s="12">
        <v>44</v>
      </c>
      <c r="I13" s="12">
        <v>34</v>
      </c>
      <c r="J13" s="12">
        <v>89</v>
      </c>
      <c r="K13" s="12">
        <v>76</v>
      </c>
      <c r="L13" s="26"/>
      <c r="M13" s="6">
        <f>(F13+H13+J13)/20</f>
        <v>8.1999999999999993</v>
      </c>
      <c r="N13" s="6">
        <f>K13/20</f>
        <v>3.8</v>
      </c>
      <c r="O13" s="6">
        <f>D13/E13</f>
        <v>1.4285714285714286</v>
      </c>
      <c r="P13" s="6">
        <f>G13/D13</f>
        <v>2.5333333333333332</v>
      </c>
      <c r="Q13" s="6">
        <f>G13/H13</f>
        <v>1.7272727272727273</v>
      </c>
      <c r="R13" s="6">
        <f>G13/I13</f>
        <v>2.2352941176470589</v>
      </c>
      <c r="S13" s="6">
        <f>J13/K13</f>
        <v>1.1710526315789473</v>
      </c>
      <c r="T13" s="6">
        <f>K13/G13</f>
        <v>1</v>
      </c>
      <c r="U13" s="6">
        <f>J13/H13</f>
        <v>2.0227272727272729</v>
      </c>
      <c r="V13" s="1" t="s">
        <v>51</v>
      </c>
    </row>
    <row r="14" spans="1:44" x14ac:dyDescent="0.25">
      <c r="A14" s="1" t="s">
        <v>50</v>
      </c>
      <c r="B14" s="1" t="s">
        <v>34</v>
      </c>
      <c r="C14" s="1" t="s">
        <v>1</v>
      </c>
      <c r="D14" s="12">
        <v>34</v>
      </c>
      <c r="E14" s="12">
        <v>24</v>
      </c>
      <c r="F14" s="17"/>
      <c r="G14" s="12">
        <v>87</v>
      </c>
      <c r="H14" s="12">
        <v>51</v>
      </c>
      <c r="I14" s="12">
        <v>41</v>
      </c>
      <c r="J14" s="12">
        <v>92</v>
      </c>
      <c r="K14" s="12">
        <v>88</v>
      </c>
      <c r="L14" s="26"/>
      <c r="M14" s="6">
        <v>8.4</v>
      </c>
      <c r="N14" s="6">
        <v>4.4000000000000004</v>
      </c>
      <c r="O14" s="15">
        <v>1.42</v>
      </c>
      <c r="P14" s="15">
        <v>2.56</v>
      </c>
      <c r="Q14" s="15">
        <v>1.71</v>
      </c>
      <c r="R14" s="15">
        <v>2.12</v>
      </c>
      <c r="S14" s="15">
        <v>1.05</v>
      </c>
      <c r="T14" s="15">
        <v>1.01</v>
      </c>
      <c r="U14" s="15">
        <v>1.8</v>
      </c>
      <c r="V14" s="1" t="s">
        <v>52</v>
      </c>
    </row>
    <row r="15" spans="1:44" x14ac:dyDescent="0.25">
      <c r="A15" s="1" t="s">
        <v>50</v>
      </c>
      <c r="B15" s="1" t="s">
        <v>10</v>
      </c>
      <c r="C15" s="1" t="s">
        <v>1</v>
      </c>
      <c r="D15" s="12">
        <v>32</v>
      </c>
      <c r="E15" s="12">
        <v>22</v>
      </c>
      <c r="F15" s="12">
        <v>32</v>
      </c>
      <c r="G15" s="12">
        <v>81</v>
      </c>
      <c r="H15" s="12">
        <v>46</v>
      </c>
      <c r="I15" s="12">
        <v>34</v>
      </c>
      <c r="J15" s="12">
        <v>91</v>
      </c>
      <c r="K15" s="12">
        <v>80</v>
      </c>
      <c r="L15" s="26"/>
      <c r="M15" s="6">
        <f>(F15+H15+J15)/20</f>
        <v>8.4499999999999993</v>
      </c>
      <c r="N15" s="6">
        <f>K15/20</f>
        <v>4</v>
      </c>
      <c r="O15" s="6">
        <f>D15/E15</f>
        <v>1.4545454545454546</v>
      </c>
      <c r="P15" s="6">
        <f>G15/D15</f>
        <v>2.53125</v>
      </c>
      <c r="Q15" s="6">
        <f>G15/H15</f>
        <v>1.7608695652173914</v>
      </c>
      <c r="R15" s="6">
        <f>G15/I15</f>
        <v>2.3823529411764706</v>
      </c>
      <c r="S15" s="6">
        <f>J15/K15</f>
        <v>1.1375</v>
      </c>
      <c r="T15" s="6">
        <f>K15/G15</f>
        <v>0.98765432098765427</v>
      </c>
      <c r="U15" s="6">
        <f>J15/H15</f>
        <v>1.9782608695652173</v>
      </c>
      <c r="V15" s="1" t="s">
        <v>51</v>
      </c>
    </row>
    <row r="16" spans="1:44" x14ac:dyDescent="0.25">
      <c r="A16" s="1" t="s">
        <v>50</v>
      </c>
      <c r="B16" s="1" t="s">
        <v>10</v>
      </c>
      <c r="C16" s="1" t="s">
        <v>0</v>
      </c>
      <c r="D16" s="12">
        <v>29</v>
      </c>
      <c r="E16" s="12">
        <v>21</v>
      </c>
      <c r="F16" s="12">
        <v>32</v>
      </c>
      <c r="G16" s="12">
        <v>72</v>
      </c>
      <c r="H16" s="12">
        <v>43</v>
      </c>
      <c r="I16" s="12">
        <v>33</v>
      </c>
      <c r="J16" s="12">
        <v>81</v>
      </c>
      <c r="K16" s="12">
        <v>72</v>
      </c>
      <c r="L16" s="26"/>
      <c r="M16" s="6">
        <f>(F16+H16+J16)/20</f>
        <v>7.8</v>
      </c>
      <c r="N16" s="6">
        <f>K16/20</f>
        <v>3.6</v>
      </c>
      <c r="O16" s="6">
        <f>D16/E16</f>
        <v>1.3809523809523809</v>
      </c>
      <c r="P16" s="6">
        <f>G16/D16</f>
        <v>2.4827586206896552</v>
      </c>
      <c r="Q16" s="6">
        <f>G16/H16</f>
        <v>1.6744186046511629</v>
      </c>
      <c r="R16" s="6">
        <f>G16/I16</f>
        <v>2.1818181818181817</v>
      </c>
      <c r="S16" s="6">
        <f>J16/K16</f>
        <v>1.125</v>
      </c>
      <c r="T16" s="6">
        <f>K16/G16</f>
        <v>1</v>
      </c>
      <c r="U16" s="6">
        <f>J16/H16</f>
        <v>1.8837209302325582</v>
      </c>
      <c r="V16" s="1" t="s">
        <v>51</v>
      </c>
    </row>
    <row r="17" spans="1:22" x14ac:dyDescent="0.25">
      <c r="A17" s="1" t="s">
        <v>50</v>
      </c>
      <c r="B17" s="1" t="s">
        <v>10</v>
      </c>
      <c r="C17" s="1" t="s">
        <v>0</v>
      </c>
      <c r="D17" s="12">
        <v>32</v>
      </c>
      <c r="E17" s="12">
        <v>22</v>
      </c>
      <c r="F17" s="17"/>
      <c r="G17" s="12">
        <v>80</v>
      </c>
      <c r="H17" s="12">
        <v>47</v>
      </c>
      <c r="I17" s="12">
        <v>37</v>
      </c>
      <c r="J17" s="12">
        <v>89</v>
      </c>
      <c r="K17" s="12">
        <v>79</v>
      </c>
      <c r="L17" s="26"/>
      <c r="M17" s="6">
        <v>7.9</v>
      </c>
      <c r="N17" s="6">
        <v>4</v>
      </c>
      <c r="O17" s="15">
        <v>1.45</v>
      </c>
      <c r="P17" s="15">
        <v>2.5</v>
      </c>
      <c r="Q17" s="15">
        <v>1.7</v>
      </c>
      <c r="R17" s="15">
        <v>2.16</v>
      </c>
      <c r="S17" s="15">
        <v>1.1299999999999999</v>
      </c>
      <c r="T17" s="15">
        <v>0.99</v>
      </c>
      <c r="U17" s="15">
        <v>1.89</v>
      </c>
      <c r="V17" s="1" t="s">
        <v>52</v>
      </c>
    </row>
    <row r="18" spans="1:22" x14ac:dyDescent="0.25">
      <c r="A18" s="1" t="s">
        <v>50</v>
      </c>
      <c r="B18" s="1" t="s">
        <v>10</v>
      </c>
      <c r="C18" s="1" t="s">
        <v>0</v>
      </c>
      <c r="D18" s="12">
        <v>33</v>
      </c>
      <c r="E18" s="12">
        <v>23</v>
      </c>
      <c r="F18" s="17"/>
      <c r="G18" s="12">
        <v>80</v>
      </c>
      <c r="H18" s="12">
        <v>47</v>
      </c>
      <c r="I18" s="12">
        <v>37</v>
      </c>
      <c r="J18" s="12">
        <v>87</v>
      </c>
      <c r="K18" s="12">
        <v>81</v>
      </c>
      <c r="L18" s="26"/>
      <c r="M18" s="6">
        <v>7.9</v>
      </c>
      <c r="N18" s="6">
        <v>4</v>
      </c>
      <c r="O18" s="15">
        <v>1.43</v>
      </c>
      <c r="P18" s="15">
        <v>2.42</v>
      </c>
      <c r="Q18" s="15">
        <v>1.7</v>
      </c>
      <c r="R18" s="15">
        <v>2.16</v>
      </c>
      <c r="S18" s="15">
        <v>1.07</v>
      </c>
      <c r="T18" s="15">
        <v>1.01</v>
      </c>
      <c r="U18" s="15">
        <v>1.85</v>
      </c>
      <c r="V18" s="1" t="s">
        <v>52</v>
      </c>
    </row>
    <row r="19" spans="1:22" x14ac:dyDescent="0.25">
      <c r="A19" s="1" t="s">
        <v>50</v>
      </c>
      <c r="B19" s="1" t="s">
        <v>10</v>
      </c>
      <c r="C19" s="1" t="s">
        <v>0</v>
      </c>
      <c r="D19" s="12">
        <v>31</v>
      </c>
      <c r="E19" s="12">
        <v>22</v>
      </c>
      <c r="F19" s="17"/>
      <c r="G19" s="12">
        <v>76</v>
      </c>
      <c r="H19" s="12">
        <v>44</v>
      </c>
      <c r="I19" s="12">
        <v>35</v>
      </c>
      <c r="J19" s="12">
        <v>83</v>
      </c>
      <c r="K19" s="12">
        <v>75</v>
      </c>
      <c r="L19" s="26"/>
      <c r="M19" s="6">
        <v>7.6</v>
      </c>
      <c r="N19" s="6">
        <v>3.8</v>
      </c>
      <c r="O19" s="15">
        <v>1.41</v>
      </c>
      <c r="P19" s="15">
        <v>2.4500000000000002</v>
      </c>
      <c r="Q19" s="15">
        <v>1.73</v>
      </c>
      <c r="R19" s="15">
        <v>2.17</v>
      </c>
      <c r="S19" s="15">
        <v>1.07</v>
      </c>
      <c r="T19" s="15">
        <v>0.99</v>
      </c>
      <c r="U19" s="15">
        <v>1.89</v>
      </c>
      <c r="V19" s="1" t="s">
        <v>52</v>
      </c>
    </row>
    <row r="20" spans="1:22" x14ac:dyDescent="0.25">
      <c r="A20" s="1" t="s">
        <v>50</v>
      </c>
      <c r="B20" s="1" t="s">
        <v>10</v>
      </c>
      <c r="C20" s="1" t="s">
        <v>0</v>
      </c>
      <c r="D20" s="12">
        <v>32</v>
      </c>
      <c r="E20" s="12">
        <v>23</v>
      </c>
      <c r="F20" s="17"/>
      <c r="G20" s="12">
        <v>79</v>
      </c>
      <c r="H20" s="12">
        <v>48</v>
      </c>
      <c r="I20" s="12">
        <v>38</v>
      </c>
      <c r="J20" s="12">
        <v>86</v>
      </c>
      <c r="K20" s="12">
        <v>79</v>
      </c>
      <c r="L20" s="26"/>
      <c r="M20" s="6">
        <v>7.8</v>
      </c>
      <c r="N20" s="6">
        <v>3.9</v>
      </c>
      <c r="O20" s="15">
        <v>1.39</v>
      </c>
      <c r="P20" s="15">
        <v>2.4700000000000002</v>
      </c>
      <c r="Q20" s="15">
        <v>1.65</v>
      </c>
      <c r="R20" s="15">
        <v>2.08</v>
      </c>
      <c r="S20" s="15">
        <v>1.0900000000000001</v>
      </c>
      <c r="T20" s="15">
        <v>1</v>
      </c>
      <c r="U20" s="15">
        <v>1.79</v>
      </c>
      <c r="V20" s="1" t="s">
        <v>52</v>
      </c>
    </row>
    <row r="21" spans="1:22" x14ac:dyDescent="0.25">
      <c r="A21" s="1" t="s">
        <v>50</v>
      </c>
      <c r="B21" s="1" t="s">
        <v>15</v>
      </c>
      <c r="C21" s="1" t="s">
        <v>1</v>
      </c>
      <c r="D21" s="12">
        <v>30</v>
      </c>
      <c r="E21" s="12">
        <v>21</v>
      </c>
      <c r="F21" s="12">
        <v>30</v>
      </c>
      <c r="G21" s="12">
        <v>74</v>
      </c>
      <c r="H21" s="12">
        <v>40</v>
      </c>
      <c r="I21" s="12">
        <v>38</v>
      </c>
      <c r="J21" s="12">
        <v>82</v>
      </c>
      <c r="K21" s="12">
        <v>73</v>
      </c>
      <c r="L21" s="26"/>
      <c r="M21" s="6">
        <f>(F21+H21+J21)/20</f>
        <v>7.6</v>
      </c>
      <c r="N21" s="6">
        <f>K21/20</f>
        <v>3.65</v>
      </c>
      <c r="O21" s="6">
        <f>D21/E21</f>
        <v>1.4285714285714286</v>
      </c>
      <c r="P21" s="6">
        <f>G21/D21</f>
        <v>2.4666666666666668</v>
      </c>
      <c r="Q21" s="6">
        <f>G21/H21</f>
        <v>1.85</v>
      </c>
      <c r="R21" s="6">
        <f>G21/I21</f>
        <v>1.9473684210526316</v>
      </c>
      <c r="S21" s="6">
        <f>J21/K21</f>
        <v>1.1232876712328768</v>
      </c>
      <c r="T21" s="6">
        <f>K21/G21</f>
        <v>0.98648648648648651</v>
      </c>
      <c r="U21" s="6">
        <f>J21/H21</f>
        <v>2.0499999999999998</v>
      </c>
      <c r="V21" s="1" t="s">
        <v>51</v>
      </c>
    </row>
    <row r="22" spans="1:22" x14ac:dyDescent="0.25">
      <c r="A22" s="1" t="s">
        <v>50</v>
      </c>
      <c r="B22" s="1" t="s">
        <v>35</v>
      </c>
      <c r="C22" s="1" t="s">
        <v>1</v>
      </c>
      <c r="D22" s="12">
        <v>32</v>
      </c>
      <c r="E22" s="12">
        <v>22</v>
      </c>
      <c r="F22" s="17"/>
      <c r="G22" s="12">
        <v>77</v>
      </c>
      <c r="H22" s="12">
        <v>45</v>
      </c>
      <c r="I22" s="12">
        <v>36</v>
      </c>
      <c r="J22" s="12">
        <v>83</v>
      </c>
      <c r="K22" s="12">
        <v>78</v>
      </c>
      <c r="L22" s="26"/>
      <c r="M22" s="6">
        <v>7.95</v>
      </c>
      <c r="N22" s="6">
        <v>3.9</v>
      </c>
      <c r="O22" s="15">
        <v>1.45</v>
      </c>
      <c r="P22" s="15">
        <v>2.41</v>
      </c>
      <c r="Q22" s="15">
        <v>1.71</v>
      </c>
      <c r="R22" s="15">
        <v>2.14</v>
      </c>
      <c r="S22" s="15">
        <v>1.06</v>
      </c>
      <c r="T22" s="15">
        <v>1.01</v>
      </c>
      <c r="U22" s="15">
        <v>1.84</v>
      </c>
      <c r="V22" s="1" t="s">
        <v>52</v>
      </c>
    </row>
    <row r="23" spans="1:22" x14ac:dyDescent="0.25">
      <c r="A23" s="1" t="s">
        <v>50</v>
      </c>
      <c r="B23" s="1" t="s">
        <v>35</v>
      </c>
      <c r="C23" s="1" t="s">
        <v>0</v>
      </c>
      <c r="D23" s="12">
        <v>31</v>
      </c>
      <c r="E23" s="12">
        <v>21</v>
      </c>
      <c r="F23" s="17"/>
      <c r="G23" s="12">
        <v>74</v>
      </c>
      <c r="H23" s="12">
        <v>43</v>
      </c>
      <c r="I23" s="12">
        <v>35</v>
      </c>
      <c r="J23" s="12">
        <v>82</v>
      </c>
      <c r="K23" s="12">
        <v>74</v>
      </c>
      <c r="L23" s="26"/>
      <c r="M23" s="6">
        <v>7.35</v>
      </c>
      <c r="N23" s="6">
        <v>3.65</v>
      </c>
      <c r="O23" s="15">
        <v>1.48</v>
      </c>
      <c r="P23" s="15">
        <v>2.39</v>
      </c>
      <c r="Q23" s="15">
        <v>1.72</v>
      </c>
      <c r="R23" s="15">
        <v>2.11</v>
      </c>
      <c r="S23" s="15">
        <v>1.1100000000000001</v>
      </c>
      <c r="T23" s="15">
        <v>1</v>
      </c>
      <c r="U23" s="15">
        <v>1.91</v>
      </c>
      <c r="V23" s="1" t="s">
        <v>52</v>
      </c>
    </row>
    <row r="24" spans="1:22" x14ac:dyDescent="0.25">
      <c r="A24" s="1" t="s">
        <v>50</v>
      </c>
      <c r="B24" s="1" t="s">
        <v>53</v>
      </c>
      <c r="C24" s="1" t="s">
        <v>1</v>
      </c>
      <c r="D24" s="12">
        <v>31</v>
      </c>
      <c r="E24" s="12">
        <v>22</v>
      </c>
      <c r="F24" s="12">
        <v>33</v>
      </c>
      <c r="G24" s="12">
        <v>74</v>
      </c>
      <c r="H24" s="12">
        <v>45</v>
      </c>
      <c r="I24" s="12">
        <v>37</v>
      </c>
      <c r="J24" s="12">
        <v>81</v>
      </c>
      <c r="K24" s="12">
        <v>75</v>
      </c>
      <c r="L24" s="26"/>
      <c r="M24" s="6">
        <f>(F24+H24+J24)/20</f>
        <v>7.95</v>
      </c>
      <c r="N24" s="6">
        <f>K24/20</f>
        <v>3.75</v>
      </c>
      <c r="O24" s="6">
        <f>D24/E24</f>
        <v>1.4090909090909092</v>
      </c>
      <c r="P24" s="6">
        <f>G24/D24</f>
        <v>2.3870967741935485</v>
      </c>
      <c r="Q24" s="6">
        <f>G24/H24</f>
        <v>1.6444444444444444</v>
      </c>
      <c r="R24" s="6">
        <f>G24/I24</f>
        <v>2</v>
      </c>
      <c r="S24" s="6">
        <f>J24/K24</f>
        <v>1.08</v>
      </c>
      <c r="T24" s="6">
        <f>K24/G24</f>
        <v>1.0135135135135136</v>
      </c>
      <c r="U24" s="6">
        <f>J24/H24</f>
        <v>1.8</v>
      </c>
      <c r="V24" s="1" t="s">
        <v>51</v>
      </c>
    </row>
    <row r="25" spans="1:22" ht="15.75" customHeight="1" x14ac:dyDescent="0.25">
      <c r="A25" s="2"/>
      <c r="B25" s="2"/>
      <c r="C25" s="2"/>
      <c r="D25" s="11"/>
      <c r="E25" s="11"/>
      <c r="F25" s="11"/>
      <c r="G25" s="11"/>
      <c r="H25" s="11"/>
      <c r="I25" s="11"/>
      <c r="J25" s="11"/>
      <c r="K25" s="11"/>
      <c r="L25" s="26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x14ac:dyDescent="0.25">
      <c r="A26" s="1" t="s">
        <v>47</v>
      </c>
      <c r="B26" s="1" t="s">
        <v>11</v>
      </c>
      <c r="C26" s="1" t="s">
        <v>0</v>
      </c>
      <c r="D26" s="12">
        <v>33</v>
      </c>
      <c r="E26" s="12">
        <v>25</v>
      </c>
      <c r="F26" s="12">
        <v>37</v>
      </c>
      <c r="G26" s="12">
        <v>85</v>
      </c>
      <c r="H26" s="12">
        <v>53</v>
      </c>
      <c r="I26" s="12">
        <v>40</v>
      </c>
      <c r="J26" s="12">
        <v>102</v>
      </c>
      <c r="K26" s="12">
        <v>85</v>
      </c>
      <c r="L26" s="26"/>
      <c r="M26" s="6">
        <f>(F26+H26+J26)/20</f>
        <v>9.6</v>
      </c>
      <c r="N26" s="6">
        <f t="shared" ref="N26" si="23">K26/20</f>
        <v>4.25</v>
      </c>
      <c r="O26" s="6">
        <f>D26/E26</f>
        <v>1.32</v>
      </c>
      <c r="P26" s="6">
        <f>G26/D26</f>
        <v>2.5757575757575757</v>
      </c>
      <c r="Q26" s="6">
        <f t="shared" ref="Q26" si="24">G26/H26</f>
        <v>1.6037735849056605</v>
      </c>
      <c r="R26" s="6">
        <f t="shared" ref="R26" si="25">G26/I26</f>
        <v>2.125</v>
      </c>
      <c r="S26" s="6">
        <f t="shared" ref="S26" si="26">J26/K26</f>
        <v>1.2</v>
      </c>
      <c r="T26" s="6">
        <f t="shared" ref="T26" si="27">K26/G26</f>
        <v>1</v>
      </c>
      <c r="U26" s="6">
        <f t="shared" ref="U26" si="28">J26/H26</f>
        <v>1.9245283018867925</v>
      </c>
      <c r="V26" s="1" t="s">
        <v>51</v>
      </c>
    </row>
    <row r="27" spans="1:22" x14ac:dyDescent="0.25">
      <c r="A27" s="1" t="s">
        <v>47</v>
      </c>
      <c r="B27" s="1" t="s">
        <v>54</v>
      </c>
      <c r="C27" s="1" t="s">
        <v>1</v>
      </c>
      <c r="D27" s="12">
        <v>32</v>
      </c>
      <c r="E27" s="12">
        <v>24</v>
      </c>
      <c r="F27" s="12">
        <v>32</v>
      </c>
      <c r="G27" s="12">
        <v>82</v>
      </c>
      <c r="H27" s="12">
        <v>48</v>
      </c>
      <c r="I27" s="12">
        <v>37</v>
      </c>
      <c r="J27" s="12">
        <v>96</v>
      </c>
      <c r="K27" s="12">
        <v>84</v>
      </c>
      <c r="L27" s="26"/>
      <c r="M27" s="6">
        <f>(F27+H27+J27)/20</f>
        <v>8.8000000000000007</v>
      </c>
      <c r="N27" s="6">
        <f t="shared" ref="N27" si="29">K27/20</f>
        <v>4.2</v>
      </c>
      <c r="O27" s="6">
        <f>D27/E27</f>
        <v>1.3333333333333333</v>
      </c>
      <c r="P27" s="6">
        <f>G27/D27</f>
        <v>2.5625</v>
      </c>
      <c r="Q27" s="6">
        <f t="shared" ref="Q27" si="30">G27/H27</f>
        <v>1.7083333333333333</v>
      </c>
      <c r="R27" s="6">
        <f t="shared" ref="R27" si="31">G27/I27</f>
        <v>2.2162162162162162</v>
      </c>
      <c r="S27" s="6">
        <f t="shared" ref="S27" si="32">J27/K27</f>
        <v>1.1428571428571428</v>
      </c>
      <c r="T27" s="6">
        <f t="shared" ref="T27" si="33">K27/G27</f>
        <v>1.024390243902439</v>
      </c>
      <c r="U27" s="6">
        <f t="shared" ref="U27" si="34">J27/H27</f>
        <v>2</v>
      </c>
      <c r="V27" s="1" t="s">
        <v>51</v>
      </c>
    </row>
    <row r="28" spans="1:2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6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x14ac:dyDescent="0.25">
      <c r="A29" s="1" t="s">
        <v>49</v>
      </c>
      <c r="B29" s="1" t="s">
        <v>33</v>
      </c>
      <c r="C29" s="1" t="s">
        <v>0</v>
      </c>
      <c r="D29" s="12">
        <v>27</v>
      </c>
      <c r="E29" s="12">
        <v>18</v>
      </c>
      <c r="F29" s="17"/>
      <c r="G29" s="12">
        <v>69</v>
      </c>
      <c r="H29" s="12">
        <v>41</v>
      </c>
      <c r="I29" s="12">
        <v>32</v>
      </c>
      <c r="J29" s="12">
        <v>78</v>
      </c>
      <c r="K29" s="12">
        <v>70</v>
      </c>
      <c r="L29" s="26"/>
      <c r="M29" s="6">
        <v>7.2</v>
      </c>
      <c r="N29" s="6">
        <v>3.5</v>
      </c>
      <c r="O29" s="6">
        <f>D29/E29</f>
        <v>1.5</v>
      </c>
      <c r="P29" s="6">
        <f>G29/D29</f>
        <v>2.5555555555555554</v>
      </c>
      <c r="Q29" s="6">
        <f t="shared" ref="Q29" si="35">G29/H29</f>
        <v>1.6829268292682926</v>
      </c>
      <c r="R29" s="6">
        <f t="shared" ref="R29" si="36">G29/I29</f>
        <v>2.15625</v>
      </c>
      <c r="S29" s="6">
        <f t="shared" ref="S29" si="37">J29/K29</f>
        <v>1.1142857142857143</v>
      </c>
      <c r="T29" s="6">
        <f t="shared" ref="T29" si="38">K29/G29</f>
        <v>1.0144927536231885</v>
      </c>
      <c r="U29" s="6">
        <f t="shared" ref="U29" si="39">J29/H29</f>
        <v>1.9024390243902438</v>
      </c>
      <c r="V29" s="1" t="s">
        <v>52</v>
      </c>
    </row>
    <row r="30" spans="1:22" x14ac:dyDescent="0.25">
      <c r="A30" s="2"/>
      <c r="B30" s="2"/>
      <c r="C30" s="2"/>
      <c r="D30" s="11"/>
      <c r="E30" s="11"/>
      <c r="F30" s="11"/>
      <c r="G30" s="11"/>
      <c r="H30" s="11"/>
      <c r="I30" s="11"/>
      <c r="J30" s="11"/>
      <c r="K30" s="11"/>
      <c r="L30" s="26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x14ac:dyDescent="0.25">
      <c r="A31" s="1" t="s">
        <v>48</v>
      </c>
      <c r="B31" s="1" t="s">
        <v>33</v>
      </c>
      <c r="C31" s="1" t="s">
        <v>1</v>
      </c>
      <c r="D31" s="12">
        <v>25</v>
      </c>
      <c r="E31" s="12">
        <v>17</v>
      </c>
      <c r="F31" s="17"/>
      <c r="G31" s="12">
        <v>62</v>
      </c>
      <c r="H31" s="12">
        <v>38</v>
      </c>
      <c r="I31" s="12">
        <v>29</v>
      </c>
      <c r="J31" s="12">
        <v>72</v>
      </c>
      <c r="K31" s="12">
        <v>62</v>
      </c>
      <c r="L31" s="26"/>
      <c r="M31" s="6">
        <v>6.55</v>
      </c>
      <c r="N31" s="6">
        <v>3.1</v>
      </c>
      <c r="O31" s="6">
        <f>D31/E31</f>
        <v>1.4705882352941178</v>
      </c>
      <c r="P31" s="6">
        <f>G31/D31</f>
        <v>2.48</v>
      </c>
      <c r="Q31" s="6">
        <f t="shared" ref="Q31" si="40">G31/H31</f>
        <v>1.631578947368421</v>
      </c>
      <c r="R31" s="6">
        <f t="shared" ref="R31" si="41">G31/I31</f>
        <v>2.1379310344827585</v>
      </c>
      <c r="S31" s="6">
        <f t="shared" ref="S31" si="42">J31/K31</f>
        <v>1.1612903225806452</v>
      </c>
      <c r="T31" s="6">
        <f t="shared" ref="T31" si="43">K31/G31</f>
        <v>1</v>
      </c>
      <c r="U31" s="6">
        <f t="shared" ref="U31" si="44">J31/H31</f>
        <v>1.8947368421052631</v>
      </c>
      <c r="V31" s="1" t="s">
        <v>52</v>
      </c>
    </row>
    <row r="32" spans="1:22" x14ac:dyDescent="0.25">
      <c r="A32" s="1"/>
      <c r="B32" s="2"/>
      <c r="C32" s="2"/>
      <c r="D32" s="11"/>
      <c r="E32" s="11"/>
      <c r="F32" s="11"/>
      <c r="G32" s="11"/>
      <c r="H32" s="11"/>
      <c r="I32" s="11"/>
      <c r="J32" s="11"/>
      <c r="K32" s="11"/>
      <c r="L32" s="26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x14ac:dyDescent="0.25">
      <c r="A33" s="20" t="s">
        <v>37</v>
      </c>
      <c r="B33" s="18"/>
      <c r="C33" s="18"/>
      <c r="D33" s="19"/>
      <c r="E33" s="19"/>
      <c r="F33" s="19"/>
      <c r="G33" s="19"/>
      <c r="H33" s="19"/>
      <c r="I33" s="19"/>
      <c r="J33" s="19"/>
      <c r="K33" s="19"/>
      <c r="L33" s="26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x14ac:dyDescent="0.25">
      <c r="A34" s="1" t="s">
        <v>40</v>
      </c>
      <c r="B34" s="1" t="s">
        <v>13</v>
      </c>
      <c r="C34" s="1" t="s">
        <v>0</v>
      </c>
      <c r="D34" s="12">
        <v>17</v>
      </c>
      <c r="E34" s="12">
        <v>13</v>
      </c>
      <c r="F34" s="12">
        <v>20</v>
      </c>
      <c r="G34" s="12">
        <v>49</v>
      </c>
      <c r="H34" s="12">
        <v>28</v>
      </c>
      <c r="I34" s="12">
        <v>22</v>
      </c>
      <c r="J34" s="12">
        <v>50</v>
      </c>
      <c r="K34" s="12">
        <v>49</v>
      </c>
      <c r="L34" s="26"/>
      <c r="M34" s="6">
        <f>(F34+H34+J34)/20</f>
        <v>4.9000000000000004</v>
      </c>
      <c r="N34" s="6">
        <f t="shared" ref="N34" si="45">K34/20</f>
        <v>2.4500000000000002</v>
      </c>
      <c r="O34" s="6">
        <f>D34/E34</f>
        <v>1.3076923076923077</v>
      </c>
      <c r="P34" s="6">
        <f>G34/D34</f>
        <v>2.8823529411764706</v>
      </c>
      <c r="Q34" s="6">
        <f>G34/H34</f>
        <v>1.75</v>
      </c>
      <c r="R34" s="6">
        <f>G34/I34</f>
        <v>2.2272727272727271</v>
      </c>
      <c r="S34" s="6">
        <f>J34/K34</f>
        <v>1.0204081632653061</v>
      </c>
      <c r="T34" s="6">
        <f>K34/G34</f>
        <v>1</v>
      </c>
      <c r="U34" s="6">
        <f>J34/H34</f>
        <v>1.7857142857142858</v>
      </c>
      <c r="V34" s="1" t="s">
        <v>51</v>
      </c>
    </row>
    <row r="35" spans="1:22" x14ac:dyDescent="0.25">
      <c r="A35" s="1" t="s">
        <v>40</v>
      </c>
      <c r="B35" s="1" t="s">
        <v>13</v>
      </c>
      <c r="C35" s="1" t="s">
        <v>0</v>
      </c>
      <c r="D35" s="12">
        <v>17</v>
      </c>
      <c r="E35" s="12">
        <v>13</v>
      </c>
      <c r="F35" s="12">
        <v>17</v>
      </c>
      <c r="G35" s="12">
        <v>48</v>
      </c>
      <c r="H35" s="12">
        <v>28</v>
      </c>
      <c r="I35" s="12">
        <v>21</v>
      </c>
      <c r="J35" s="12">
        <v>50</v>
      </c>
      <c r="K35" s="12">
        <v>48</v>
      </c>
      <c r="L35" s="26"/>
      <c r="M35" s="6">
        <f>(F35+H35+J35)/20</f>
        <v>4.75</v>
      </c>
      <c r="N35" s="6">
        <f t="shared" ref="N35" si="46">K35/20</f>
        <v>2.4</v>
      </c>
      <c r="O35" s="6">
        <f>D35/E35</f>
        <v>1.3076923076923077</v>
      </c>
      <c r="P35" s="6">
        <f>G35/D35</f>
        <v>2.8235294117647061</v>
      </c>
      <c r="Q35" s="6">
        <f t="shared" ref="Q35" si="47">G35/H35</f>
        <v>1.7142857142857142</v>
      </c>
      <c r="R35" s="6">
        <f t="shared" ref="R35" si="48">G35/I35</f>
        <v>2.2857142857142856</v>
      </c>
      <c r="S35" s="6">
        <f t="shared" ref="S35" si="49">J35/K35</f>
        <v>1.0416666666666667</v>
      </c>
      <c r="T35" s="6">
        <f t="shared" ref="T35" si="50">K35/G35</f>
        <v>1</v>
      </c>
      <c r="U35" s="6">
        <f t="shared" ref="U35" si="51">J35/H35</f>
        <v>1.7857142857142858</v>
      </c>
      <c r="V35" s="1" t="s">
        <v>51</v>
      </c>
    </row>
    <row r="36" spans="1:22" x14ac:dyDescent="0.25">
      <c r="A36" s="1" t="s">
        <v>40</v>
      </c>
      <c r="B36" s="1" t="s">
        <v>14</v>
      </c>
      <c r="C36" s="1" t="s">
        <v>0</v>
      </c>
      <c r="D36" s="12">
        <v>17</v>
      </c>
      <c r="E36" s="12">
        <v>13</v>
      </c>
      <c r="F36" s="12">
        <v>19</v>
      </c>
      <c r="G36" s="12">
        <v>51</v>
      </c>
      <c r="H36" s="12">
        <v>29</v>
      </c>
      <c r="I36" s="12">
        <v>22</v>
      </c>
      <c r="J36" s="12">
        <v>52</v>
      </c>
      <c r="K36" s="12">
        <v>52</v>
      </c>
      <c r="L36" s="26"/>
      <c r="M36" s="6">
        <f>(F36+H36+J36)/20</f>
        <v>5</v>
      </c>
      <c r="N36" s="6">
        <f t="shared" ref="N36" si="52">K36/20</f>
        <v>2.6</v>
      </c>
      <c r="O36" s="6">
        <f>D36/E36</f>
        <v>1.3076923076923077</v>
      </c>
      <c r="P36" s="6">
        <f>G36/D36</f>
        <v>3</v>
      </c>
      <c r="Q36" s="6">
        <f t="shared" ref="Q36" si="53">G36/H36</f>
        <v>1.7586206896551724</v>
      </c>
      <c r="R36" s="6">
        <f t="shared" ref="R36" si="54">G36/I36</f>
        <v>2.3181818181818183</v>
      </c>
      <c r="S36" s="6">
        <f t="shared" ref="S36" si="55">J36/K36</f>
        <v>1</v>
      </c>
      <c r="T36" s="6">
        <f t="shared" ref="T36" si="56">K36/G36</f>
        <v>1.0196078431372548</v>
      </c>
      <c r="U36" s="6">
        <f t="shared" ref="U36" si="57">J36/H36</f>
        <v>1.7931034482758621</v>
      </c>
      <c r="V36" s="1" t="s">
        <v>52</v>
      </c>
    </row>
    <row r="37" spans="1:22" x14ac:dyDescent="0.25">
      <c r="A37" s="2"/>
      <c r="B37" s="2"/>
      <c r="C37" s="2"/>
      <c r="D37" s="11"/>
      <c r="E37" s="11"/>
      <c r="F37" s="11"/>
      <c r="G37" s="11"/>
      <c r="H37" s="11"/>
      <c r="I37" s="11"/>
      <c r="J37" s="11"/>
      <c r="K37" s="11"/>
      <c r="L37" s="26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x14ac:dyDescent="0.25">
      <c r="A38" s="14" t="s">
        <v>46</v>
      </c>
      <c r="B38" s="1" t="s">
        <v>9</v>
      </c>
      <c r="C38" s="1" t="s">
        <v>0</v>
      </c>
      <c r="D38" s="24">
        <v>23</v>
      </c>
      <c r="E38" s="24">
        <v>17</v>
      </c>
      <c r="F38" s="24">
        <v>27</v>
      </c>
      <c r="G38" s="24">
        <v>65</v>
      </c>
      <c r="H38" s="24">
        <v>39</v>
      </c>
      <c r="I38" s="24">
        <v>28</v>
      </c>
      <c r="J38" s="24">
        <v>69</v>
      </c>
      <c r="K38" s="24">
        <v>65</v>
      </c>
      <c r="L38" s="26"/>
      <c r="M38" s="6">
        <f>(F38+H38+J38)/20</f>
        <v>6.75</v>
      </c>
      <c r="N38" s="6">
        <f t="shared" ref="N38" si="58">K38/20</f>
        <v>3.25</v>
      </c>
      <c r="O38" s="6">
        <f>D38/E38</f>
        <v>1.3529411764705883</v>
      </c>
      <c r="P38" s="6">
        <f>G38/D38</f>
        <v>2.8260869565217392</v>
      </c>
      <c r="Q38" s="6">
        <f t="shared" ref="Q38" si="59">G38/H38</f>
        <v>1.6666666666666667</v>
      </c>
      <c r="R38" s="6">
        <f t="shared" ref="R38" si="60">G38/I38</f>
        <v>2.3214285714285716</v>
      </c>
      <c r="S38" s="6">
        <f t="shared" ref="S38" si="61">J38/K38</f>
        <v>1.0615384615384615</v>
      </c>
      <c r="T38" s="6">
        <f t="shared" ref="T38" si="62">K38/G38</f>
        <v>1</v>
      </c>
      <c r="U38" s="6">
        <f t="shared" ref="U38" si="63">J38/H38</f>
        <v>1.7692307692307692</v>
      </c>
      <c r="V38" s="1" t="s">
        <v>51</v>
      </c>
    </row>
    <row r="39" spans="1:22" x14ac:dyDescent="0.25">
      <c r="A39" s="14" t="s">
        <v>46</v>
      </c>
      <c r="B39" s="1" t="s">
        <v>10</v>
      </c>
      <c r="C39" s="1" t="s">
        <v>0</v>
      </c>
      <c r="D39" s="12">
        <v>22</v>
      </c>
      <c r="E39" s="12">
        <v>15</v>
      </c>
      <c r="F39" s="17"/>
      <c r="G39" s="12">
        <v>63</v>
      </c>
      <c r="H39" s="12">
        <v>38</v>
      </c>
      <c r="I39" s="12">
        <v>28</v>
      </c>
      <c r="J39" s="12">
        <v>34</v>
      </c>
      <c r="K39" s="12">
        <v>32</v>
      </c>
      <c r="L39" s="26"/>
      <c r="M39" s="6">
        <v>6.3</v>
      </c>
      <c r="N39" s="6">
        <v>3.2</v>
      </c>
      <c r="O39" s="6">
        <f>D39/E39</f>
        <v>1.4666666666666666</v>
      </c>
      <c r="P39" s="6">
        <f>G39/D39</f>
        <v>2.8636363636363638</v>
      </c>
      <c r="Q39" s="6">
        <f t="shared" ref="Q39" si="64">G39/H39</f>
        <v>1.6578947368421053</v>
      </c>
      <c r="R39" s="6">
        <f t="shared" ref="R39" si="65">G39/I39</f>
        <v>2.25</v>
      </c>
      <c r="S39" s="6">
        <f t="shared" ref="S39" si="66">J39/K39</f>
        <v>1.0625</v>
      </c>
      <c r="T39" s="6">
        <f t="shared" ref="T39" si="67">K39/G39</f>
        <v>0.50793650793650791</v>
      </c>
      <c r="U39" s="6">
        <f t="shared" ref="U39" si="68">J39/H39</f>
        <v>0.89473684210526316</v>
      </c>
      <c r="V39" s="1" t="s">
        <v>52</v>
      </c>
    </row>
    <row r="40" spans="1:2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6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x14ac:dyDescent="0.25">
      <c r="A41" s="14" t="s">
        <v>38</v>
      </c>
      <c r="B41" s="14" t="s">
        <v>30</v>
      </c>
      <c r="C41" s="14" t="s">
        <v>1</v>
      </c>
      <c r="D41" s="24">
        <v>326</v>
      </c>
      <c r="E41" s="24">
        <v>259</v>
      </c>
      <c r="F41" s="24">
        <v>307</v>
      </c>
      <c r="G41" s="24">
        <v>943</v>
      </c>
      <c r="H41" s="24">
        <v>556</v>
      </c>
      <c r="I41" s="24">
        <v>362</v>
      </c>
      <c r="J41" s="24">
        <v>1000</v>
      </c>
      <c r="K41" s="24">
        <v>947</v>
      </c>
      <c r="L41" s="26"/>
      <c r="M41" s="15">
        <v>5.69</v>
      </c>
      <c r="N41" s="15">
        <v>2.89</v>
      </c>
      <c r="O41" s="15">
        <v>1.26</v>
      </c>
      <c r="P41" s="15">
        <v>2.89</v>
      </c>
      <c r="Q41" s="15">
        <v>1.7</v>
      </c>
      <c r="R41" s="15">
        <v>2.6</v>
      </c>
      <c r="S41" s="15">
        <v>1.06</v>
      </c>
      <c r="T41" s="15">
        <v>1</v>
      </c>
      <c r="U41" s="15">
        <v>1.8</v>
      </c>
      <c r="V41" s="1" t="s">
        <v>51</v>
      </c>
    </row>
    <row r="42" spans="1:22" x14ac:dyDescent="0.25">
      <c r="A42" s="14" t="s">
        <v>38</v>
      </c>
      <c r="B42" s="1" t="s">
        <v>17</v>
      </c>
      <c r="C42" s="1" t="s">
        <v>0</v>
      </c>
      <c r="D42" s="12">
        <v>23</v>
      </c>
      <c r="E42" s="12">
        <v>17</v>
      </c>
      <c r="F42" s="12">
        <v>25</v>
      </c>
      <c r="G42" s="12">
        <v>64</v>
      </c>
      <c r="H42" s="12">
        <v>40</v>
      </c>
      <c r="I42" s="12">
        <v>28</v>
      </c>
      <c r="J42" s="12">
        <v>72</v>
      </c>
      <c r="K42" s="12">
        <v>65</v>
      </c>
      <c r="L42" s="26"/>
      <c r="M42" s="6">
        <f>(F42+H42+J42)/23</f>
        <v>5.9565217391304346</v>
      </c>
      <c r="N42" s="6">
        <f>K42/23</f>
        <v>2.8260869565217392</v>
      </c>
      <c r="O42" s="6">
        <f>D42/E42</f>
        <v>1.3529411764705883</v>
      </c>
      <c r="P42" s="6">
        <f>G42/D42</f>
        <v>2.7826086956521738</v>
      </c>
      <c r="Q42" s="6">
        <f>G42/H42</f>
        <v>1.6</v>
      </c>
      <c r="R42" s="6">
        <f>G42/I42</f>
        <v>2.2857142857142856</v>
      </c>
      <c r="S42" s="6">
        <f>J42/K42</f>
        <v>1.1076923076923078</v>
      </c>
      <c r="T42" s="6">
        <f>K42/G42</f>
        <v>1.015625</v>
      </c>
      <c r="U42" s="6">
        <f>J42/H42</f>
        <v>1.8</v>
      </c>
      <c r="V42" s="1" t="s">
        <v>51</v>
      </c>
    </row>
    <row r="43" spans="1:22" x14ac:dyDescent="0.25">
      <c r="A43" s="14" t="s">
        <v>38</v>
      </c>
      <c r="B43" s="1" t="s">
        <v>17</v>
      </c>
      <c r="C43" s="1" t="s">
        <v>0</v>
      </c>
      <c r="D43" s="12">
        <v>23</v>
      </c>
      <c r="E43" s="12">
        <v>17</v>
      </c>
      <c r="F43" s="12">
        <v>24</v>
      </c>
      <c r="G43" s="12">
        <v>65</v>
      </c>
      <c r="H43" s="12">
        <v>39</v>
      </c>
      <c r="I43" s="12">
        <v>27</v>
      </c>
      <c r="J43" s="12">
        <v>73</v>
      </c>
      <c r="K43" s="12">
        <v>65</v>
      </c>
      <c r="L43" s="26"/>
      <c r="M43" s="6">
        <f>(F43+H43+J43)/23</f>
        <v>5.9130434782608692</v>
      </c>
      <c r="N43" s="6">
        <f t="shared" ref="N43:N47" si="69">K43/23</f>
        <v>2.8260869565217392</v>
      </c>
      <c r="O43" s="6">
        <f>D43/E43</f>
        <v>1.3529411764705883</v>
      </c>
      <c r="P43" s="6">
        <f>G43/D43</f>
        <v>2.8260869565217392</v>
      </c>
      <c r="Q43" s="6">
        <f t="shared" ref="Q43:Q47" si="70">G43/H43</f>
        <v>1.6666666666666667</v>
      </c>
      <c r="R43" s="6">
        <f t="shared" ref="R43:R47" si="71">G43/I43</f>
        <v>2.4074074074074074</v>
      </c>
      <c r="S43" s="6">
        <f t="shared" ref="S43:S47" si="72">J43/K43</f>
        <v>1.1230769230769231</v>
      </c>
      <c r="T43" s="6">
        <f t="shared" ref="T43:T47" si="73">K43/G43</f>
        <v>1</v>
      </c>
      <c r="U43" s="6">
        <f t="shared" ref="U43:U47" si="74">J43/H43</f>
        <v>1.8717948717948718</v>
      </c>
      <c r="V43" s="1" t="s">
        <v>51</v>
      </c>
    </row>
    <row r="44" spans="1:22" x14ac:dyDescent="0.25">
      <c r="A44" s="14" t="s">
        <v>38</v>
      </c>
      <c r="B44" s="1" t="s">
        <v>17</v>
      </c>
      <c r="C44" s="1" t="s">
        <v>1</v>
      </c>
      <c r="D44" s="12">
        <v>24</v>
      </c>
      <c r="E44" s="12">
        <v>17</v>
      </c>
      <c r="F44" s="12">
        <v>23</v>
      </c>
      <c r="G44" s="12">
        <v>65</v>
      </c>
      <c r="H44" s="12">
        <v>40</v>
      </c>
      <c r="I44" s="12">
        <v>28</v>
      </c>
      <c r="J44" s="12">
        <v>75</v>
      </c>
      <c r="K44" s="12">
        <v>65</v>
      </c>
      <c r="L44" s="26"/>
      <c r="M44" s="6">
        <f>(F44+H44+J44)/23</f>
        <v>6</v>
      </c>
      <c r="N44" s="6">
        <f t="shared" si="69"/>
        <v>2.8260869565217392</v>
      </c>
      <c r="O44" s="6">
        <f>D44/E44</f>
        <v>1.411764705882353</v>
      </c>
      <c r="P44" s="6">
        <f>G44/D44</f>
        <v>2.7083333333333335</v>
      </c>
      <c r="Q44" s="6">
        <f t="shared" si="70"/>
        <v>1.625</v>
      </c>
      <c r="R44" s="6">
        <f t="shared" si="71"/>
        <v>2.3214285714285716</v>
      </c>
      <c r="S44" s="6">
        <f t="shared" si="72"/>
        <v>1.1538461538461537</v>
      </c>
      <c r="T44" s="6">
        <f t="shared" si="73"/>
        <v>1</v>
      </c>
      <c r="U44" s="6">
        <f t="shared" si="74"/>
        <v>1.875</v>
      </c>
      <c r="V44" s="1" t="s">
        <v>51</v>
      </c>
    </row>
    <row r="45" spans="1:22" x14ac:dyDescent="0.25">
      <c r="A45" s="2" t="s">
        <v>36</v>
      </c>
      <c r="B45" s="2"/>
      <c r="C45" s="2"/>
      <c r="D45" s="11"/>
      <c r="E45" s="11"/>
      <c r="F45" s="11"/>
      <c r="G45" s="11"/>
      <c r="H45" s="11"/>
      <c r="I45" s="11"/>
      <c r="J45" s="11"/>
      <c r="K45" s="11"/>
      <c r="L45" s="26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x14ac:dyDescent="0.25">
      <c r="A46" s="1"/>
      <c r="B46" s="4" t="s">
        <v>54</v>
      </c>
      <c r="C46" s="1" t="s">
        <v>0</v>
      </c>
      <c r="D46" s="12">
        <v>18</v>
      </c>
      <c r="E46" s="12">
        <v>14</v>
      </c>
      <c r="F46" s="12">
        <v>19</v>
      </c>
      <c r="G46" s="12">
        <v>52</v>
      </c>
      <c r="H46" s="12">
        <v>30</v>
      </c>
      <c r="I46" s="12">
        <v>22</v>
      </c>
      <c r="J46" s="12">
        <v>54</v>
      </c>
      <c r="K46" s="12">
        <v>53</v>
      </c>
      <c r="L46" s="26"/>
      <c r="M46" s="6">
        <f>(F46+H46+J46)/23</f>
        <v>4.4782608695652177</v>
      </c>
      <c r="N46" s="6">
        <f t="shared" si="69"/>
        <v>2.3043478260869565</v>
      </c>
      <c r="O46" s="6">
        <f>D46/E46</f>
        <v>1.2857142857142858</v>
      </c>
      <c r="P46" s="6">
        <f>G46/D46</f>
        <v>2.8888888888888888</v>
      </c>
      <c r="Q46" s="6">
        <f t="shared" si="70"/>
        <v>1.7333333333333334</v>
      </c>
      <c r="R46" s="6">
        <f t="shared" si="71"/>
        <v>2.3636363636363638</v>
      </c>
      <c r="S46" s="6">
        <f t="shared" si="72"/>
        <v>1.0188679245283019</v>
      </c>
      <c r="T46" s="6">
        <f t="shared" si="73"/>
        <v>1.0192307692307692</v>
      </c>
      <c r="U46" s="6">
        <f t="shared" si="74"/>
        <v>1.8</v>
      </c>
      <c r="V46" s="1" t="s">
        <v>51</v>
      </c>
    </row>
    <row r="47" spans="1:22" x14ac:dyDescent="0.25">
      <c r="A47" s="1"/>
      <c r="B47" s="4" t="s">
        <v>54</v>
      </c>
      <c r="C47" s="1" t="s">
        <v>0</v>
      </c>
      <c r="D47" s="12">
        <v>20</v>
      </c>
      <c r="E47" s="12">
        <v>15</v>
      </c>
      <c r="F47" s="12">
        <v>22</v>
      </c>
      <c r="G47" s="12">
        <v>53</v>
      </c>
      <c r="H47" s="12">
        <v>35</v>
      </c>
      <c r="I47" s="12">
        <v>25</v>
      </c>
      <c r="J47" s="12">
        <v>65</v>
      </c>
      <c r="K47" s="12">
        <v>53</v>
      </c>
      <c r="L47" s="26"/>
      <c r="M47" s="6">
        <f>(F47+H47+J47)/23</f>
        <v>5.3043478260869561</v>
      </c>
      <c r="N47" s="6">
        <f t="shared" si="69"/>
        <v>2.3043478260869565</v>
      </c>
      <c r="O47" s="6">
        <f>D47/E47</f>
        <v>1.3333333333333333</v>
      </c>
      <c r="P47" s="6">
        <f>G47/D47</f>
        <v>2.65</v>
      </c>
      <c r="Q47" s="6">
        <f t="shared" si="70"/>
        <v>1.5142857142857142</v>
      </c>
      <c r="R47" s="6">
        <f t="shared" si="71"/>
        <v>2.12</v>
      </c>
      <c r="S47" s="6">
        <f t="shared" si="72"/>
        <v>1.2264150943396226</v>
      </c>
      <c r="T47" s="6">
        <f t="shared" si="73"/>
        <v>1</v>
      </c>
      <c r="U47" s="6">
        <f t="shared" si="74"/>
        <v>1.8571428571428572</v>
      </c>
      <c r="V47" s="1" t="s">
        <v>51</v>
      </c>
    </row>
    <row r="48" spans="1:22" x14ac:dyDescent="0.25">
      <c r="A48" s="1"/>
      <c r="B48" s="1" t="s">
        <v>9</v>
      </c>
      <c r="C48" s="1" t="s">
        <v>0</v>
      </c>
      <c r="D48" s="12">
        <v>19</v>
      </c>
      <c r="E48" s="12">
        <v>14</v>
      </c>
      <c r="F48" s="12">
        <v>20</v>
      </c>
      <c r="G48" s="12">
        <v>53</v>
      </c>
      <c r="H48" s="12">
        <v>31</v>
      </c>
      <c r="I48" s="12">
        <v>21</v>
      </c>
      <c r="J48" s="12">
        <v>62</v>
      </c>
      <c r="K48" s="12">
        <v>54</v>
      </c>
      <c r="L48" s="26"/>
      <c r="M48" s="6">
        <f>(F48+H48+J48)/20</f>
        <v>5.65</v>
      </c>
      <c r="N48" s="6">
        <f>K48/20</f>
        <v>2.7</v>
      </c>
      <c r="O48" s="6">
        <f>D48/E48</f>
        <v>1.3571428571428572</v>
      </c>
      <c r="P48" s="6">
        <f>G48/D48</f>
        <v>2.7894736842105261</v>
      </c>
      <c r="Q48" s="6">
        <f>G48/H48</f>
        <v>1.7096774193548387</v>
      </c>
      <c r="R48" s="6">
        <f>G48/I48</f>
        <v>2.5238095238095237</v>
      </c>
      <c r="S48" s="6">
        <f>J48/K48</f>
        <v>1.1481481481481481</v>
      </c>
      <c r="T48" s="6">
        <f>K48/G48</f>
        <v>1.0188679245283019</v>
      </c>
      <c r="U48" s="6">
        <f>J48/H48</f>
        <v>2</v>
      </c>
      <c r="V48" s="1" t="s">
        <v>51</v>
      </c>
    </row>
    <row r="49" spans="1:22" x14ac:dyDescent="0.25">
      <c r="A49" s="1"/>
      <c r="B49" s="1" t="s">
        <v>9</v>
      </c>
      <c r="C49" s="1" t="s">
        <v>0</v>
      </c>
      <c r="D49" s="12">
        <v>18</v>
      </c>
      <c r="E49" s="12">
        <v>13</v>
      </c>
      <c r="F49" s="12">
        <v>18</v>
      </c>
      <c r="G49" s="12">
        <v>48</v>
      </c>
      <c r="H49" s="12">
        <v>29</v>
      </c>
      <c r="I49" s="12">
        <v>22</v>
      </c>
      <c r="J49" s="12">
        <v>51</v>
      </c>
      <c r="K49" s="12">
        <v>50</v>
      </c>
      <c r="L49" s="26"/>
      <c r="M49" s="6">
        <f>(F49+H49+J49)/20</f>
        <v>4.9000000000000004</v>
      </c>
      <c r="N49" s="6">
        <f>K49/20</f>
        <v>2.5</v>
      </c>
      <c r="O49" s="6">
        <f>D49/E49</f>
        <v>1.3846153846153846</v>
      </c>
      <c r="P49" s="6">
        <f>G49/D49</f>
        <v>2.6666666666666665</v>
      </c>
      <c r="Q49" s="6">
        <f>G49/H49</f>
        <v>1.6551724137931034</v>
      </c>
      <c r="R49" s="6">
        <f>G49/I49</f>
        <v>2.1818181818181817</v>
      </c>
      <c r="S49" s="6">
        <f>J49/K49</f>
        <v>1.02</v>
      </c>
      <c r="T49" s="6">
        <f>K49/G49</f>
        <v>1.0416666666666667</v>
      </c>
      <c r="U49" s="6">
        <f>J49/H49</f>
        <v>1.7586206896551724</v>
      </c>
      <c r="V49" s="1" t="s">
        <v>51</v>
      </c>
    </row>
    <row r="50" spans="1:22" x14ac:dyDescent="0.25">
      <c r="A50" s="1"/>
      <c r="B50" s="1" t="s">
        <v>10</v>
      </c>
      <c r="C50" s="1" t="s">
        <v>0</v>
      </c>
      <c r="D50" s="12">
        <v>18</v>
      </c>
      <c r="E50" s="12">
        <v>14</v>
      </c>
      <c r="F50" s="12">
        <v>19</v>
      </c>
      <c r="G50" s="12">
        <v>48</v>
      </c>
      <c r="H50" s="12">
        <v>28</v>
      </c>
      <c r="I50" s="12">
        <v>23</v>
      </c>
      <c r="J50" s="12">
        <v>51</v>
      </c>
      <c r="K50" s="12">
        <v>48</v>
      </c>
      <c r="L50" s="26"/>
      <c r="M50" s="6">
        <f>(F50+H50+J50)/20</f>
        <v>4.9000000000000004</v>
      </c>
      <c r="N50" s="6">
        <f>K50/20</f>
        <v>2.4</v>
      </c>
      <c r="O50" s="6">
        <f>D50/E50</f>
        <v>1.2857142857142858</v>
      </c>
      <c r="P50" s="6">
        <f>G50/D50</f>
        <v>2.6666666666666665</v>
      </c>
      <c r="Q50" s="6">
        <f>G50/H50</f>
        <v>1.7142857142857142</v>
      </c>
      <c r="R50" s="6">
        <f>G50/I50</f>
        <v>2.0869565217391304</v>
      </c>
      <c r="S50" s="6">
        <f>J50/K50</f>
        <v>1.0625</v>
      </c>
      <c r="T50" s="6">
        <f>K50/G50</f>
        <v>1</v>
      </c>
      <c r="U50" s="6">
        <f>J50/H50</f>
        <v>1.8214285714285714</v>
      </c>
      <c r="V50" s="1" t="s">
        <v>51</v>
      </c>
    </row>
    <row r="51" spans="1:22" x14ac:dyDescent="0.25">
      <c r="A51" s="1"/>
      <c r="B51" s="1" t="s">
        <v>10</v>
      </c>
      <c r="C51" s="1" t="s">
        <v>31</v>
      </c>
      <c r="D51" s="12">
        <v>19</v>
      </c>
      <c r="E51" s="12">
        <v>14</v>
      </c>
      <c r="F51" s="17"/>
      <c r="G51" s="12">
        <v>49</v>
      </c>
      <c r="H51" s="12">
        <v>30</v>
      </c>
      <c r="I51" s="12">
        <v>24</v>
      </c>
      <c r="J51" s="12">
        <v>53</v>
      </c>
      <c r="K51" s="12">
        <v>50</v>
      </c>
      <c r="L51" s="26"/>
      <c r="M51" s="6">
        <v>5.0999999999999996</v>
      </c>
      <c r="N51" s="15">
        <v>2.5</v>
      </c>
      <c r="O51" s="15">
        <v>1.36</v>
      </c>
      <c r="P51" s="15">
        <v>2.58</v>
      </c>
      <c r="Q51" s="15">
        <v>1.63</v>
      </c>
      <c r="R51" s="15">
        <v>2.04</v>
      </c>
      <c r="S51" s="15">
        <v>1.06</v>
      </c>
      <c r="T51" s="15">
        <v>1.02</v>
      </c>
      <c r="U51" s="15">
        <v>1.77</v>
      </c>
      <c r="V51" s="1" t="s">
        <v>52</v>
      </c>
    </row>
    <row r="52" spans="1:22" x14ac:dyDescent="0.25">
      <c r="A52" s="1"/>
      <c r="B52" s="1" t="s">
        <v>11</v>
      </c>
      <c r="C52" s="1" t="s">
        <v>0</v>
      </c>
      <c r="D52" s="12">
        <v>18</v>
      </c>
      <c r="E52" s="12">
        <v>13</v>
      </c>
      <c r="F52" s="12">
        <v>20</v>
      </c>
      <c r="G52" s="12">
        <v>47</v>
      </c>
      <c r="H52" s="12">
        <v>28</v>
      </c>
      <c r="I52" s="12">
        <v>22</v>
      </c>
      <c r="J52" s="12">
        <v>51</v>
      </c>
      <c r="K52" s="12">
        <v>48</v>
      </c>
      <c r="L52" s="26"/>
      <c r="M52" s="6">
        <f>(F52+H52+J52)/20</f>
        <v>4.95</v>
      </c>
      <c r="N52" s="15">
        <f>K52/20</f>
        <v>2.4</v>
      </c>
      <c r="O52" s="15">
        <f>D52/E52</f>
        <v>1.3846153846153846</v>
      </c>
      <c r="P52" s="15">
        <f>G52/D52</f>
        <v>2.6111111111111112</v>
      </c>
      <c r="Q52" s="15">
        <f>G52/H52</f>
        <v>1.6785714285714286</v>
      </c>
      <c r="R52" s="15">
        <f>G52/I52</f>
        <v>2.1363636363636362</v>
      </c>
      <c r="S52" s="15">
        <f>J52/K52</f>
        <v>1.0625</v>
      </c>
      <c r="T52" s="15">
        <f>K52/G52</f>
        <v>1.0212765957446808</v>
      </c>
      <c r="U52" s="15">
        <f>J52/H52</f>
        <v>1.8214285714285714</v>
      </c>
      <c r="V52" s="1" t="s">
        <v>51</v>
      </c>
    </row>
    <row r="53" spans="1:22" x14ac:dyDescent="0.25">
      <c r="A53" s="1"/>
      <c r="B53" s="1" t="s">
        <v>12</v>
      </c>
      <c r="C53" s="1" t="s">
        <v>0</v>
      </c>
      <c r="D53" s="12">
        <v>18</v>
      </c>
      <c r="E53" s="12">
        <v>14</v>
      </c>
      <c r="F53" s="12">
        <v>21</v>
      </c>
      <c r="G53" s="12">
        <v>50</v>
      </c>
      <c r="H53" s="12">
        <v>30</v>
      </c>
      <c r="I53" s="12">
        <v>25</v>
      </c>
      <c r="J53" s="12">
        <v>56</v>
      </c>
      <c r="K53" s="12">
        <v>50</v>
      </c>
      <c r="L53" s="26"/>
      <c r="M53" s="6">
        <f>(F53+H53+J53)/20</f>
        <v>5.35</v>
      </c>
      <c r="N53" s="15">
        <f>K53/20</f>
        <v>2.5</v>
      </c>
      <c r="O53" s="15">
        <f>D53/E53</f>
        <v>1.2857142857142858</v>
      </c>
      <c r="P53" s="15">
        <f>G53/D53</f>
        <v>2.7777777777777777</v>
      </c>
      <c r="Q53" s="15">
        <f>G53/H53</f>
        <v>1.6666666666666667</v>
      </c>
      <c r="R53" s="15">
        <f>G53/I53</f>
        <v>2</v>
      </c>
      <c r="S53" s="15">
        <f>J53/K53</f>
        <v>1.1200000000000001</v>
      </c>
      <c r="T53" s="15">
        <f>K53/G53</f>
        <v>1</v>
      </c>
      <c r="U53" s="15">
        <f>J53/H53</f>
        <v>1.8666666666666667</v>
      </c>
      <c r="V53" s="1" t="s">
        <v>51</v>
      </c>
    </row>
    <row r="54" spans="1:22" x14ac:dyDescent="0.25">
      <c r="A54" s="1"/>
      <c r="B54" s="1" t="s">
        <v>32</v>
      </c>
      <c r="C54" s="1" t="s">
        <v>31</v>
      </c>
      <c r="D54" s="12">
        <v>18</v>
      </c>
      <c r="E54" s="12">
        <v>13</v>
      </c>
      <c r="F54" s="17"/>
      <c r="G54" s="12">
        <v>47</v>
      </c>
      <c r="H54" s="12">
        <v>29</v>
      </c>
      <c r="I54" s="12">
        <v>22</v>
      </c>
      <c r="J54" s="12">
        <v>49</v>
      </c>
      <c r="K54" s="12">
        <v>49</v>
      </c>
      <c r="L54" s="26"/>
      <c r="M54" s="6">
        <v>4.5999999999999996</v>
      </c>
      <c r="N54" s="15">
        <v>2.4</v>
      </c>
      <c r="O54" s="15">
        <v>1.38</v>
      </c>
      <c r="P54" s="15">
        <v>2.61</v>
      </c>
      <c r="Q54" s="15">
        <v>1.62</v>
      </c>
      <c r="R54" s="15">
        <v>2.14</v>
      </c>
      <c r="S54" s="15">
        <v>1</v>
      </c>
      <c r="T54" s="15">
        <v>1.04</v>
      </c>
      <c r="U54" s="15">
        <v>1.69</v>
      </c>
      <c r="V54" s="1" t="s">
        <v>52</v>
      </c>
    </row>
    <row r="55" spans="1:22" x14ac:dyDescent="0.25">
      <c r="A55" s="1"/>
      <c r="B55" s="14" t="s">
        <v>32</v>
      </c>
      <c r="C55" s="1" t="s">
        <v>0</v>
      </c>
      <c r="D55" s="12">
        <v>17</v>
      </c>
      <c r="E55" s="12">
        <v>13</v>
      </c>
      <c r="F55" s="17"/>
      <c r="G55" s="12">
        <v>52</v>
      </c>
      <c r="H55" s="12">
        <v>30</v>
      </c>
      <c r="I55" s="12">
        <v>22</v>
      </c>
      <c r="J55" s="12">
        <v>54</v>
      </c>
      <c r="K55" s="12">
        <v>53</v>
      </c>
      <c r="L55" s="26"/>
      <c r="M55" s="6">
        <v>4.5</v>
      </c>
      <c r="N55" s="6">
        <v>2.65</v>
      </c>
      <c r="O55" s="15">
        <v>1.31</v>
      </c>
      <c r="P55" s="15">
        <v>3.06</v>
      </c>
      <c r="Q55" s="15">
        <v>1.73</v>
      </c>
      <c r="R55" s="15">
        <v>2.36</v>
      </c>
      <c r="S55" s="15">
        <v>1.02</v>
      </c>
      <c r="T55" s="15">
        <v>1.02</v>
      </c>
      <c r="U55" s="15">
        <v>1.8</v>
      </c>
      <c r="V55" s="1" t="s">
        <v>52</v>
      </c>
    </row>
    <row r="56" spans="1:2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6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x14ac:dyDescent="0.25">
      <c r="A57" s="1" t="s">
        <v>41</v>
      </c>
      <c r="B57" s="1" t="s">
        <v>10</v>
      </c>
      <c r="C57" s="1" t="s">
        <v>1</v>
      </c>
      <c r="D57" s="12">
        <v>19</v>
      </c>
      <c r="E57" s="12">
        <v>14</v>
      </c>
      <c r="F57" s="12">
        <v>22</v>
      </c>
      <c r="G57" s="12">
        <v>51</v>
      </c>
      <c r="H57" s="12">
        <v>29</v>
      </c>
      <c r="I57" s="12">
        <v>25</v>
      </c>
      <c r="J57" s="12">
        <v>58</v>
      </c>
      <c r="K57" s="12">
        <v>51</v>
      </c>
      <c r="L57" s="26"/>
      <c r="M57" s="6">
        <f>(F57+H57+J57)/20</f>
        <v>5.45</v>
      </c>
      <c r="N57" s="6">
        <f>K57/20</f>
        <v>2.5499999999999998</v>
      </c>
      <c r="O57" s="6">
        <f>D57/E57</f>
        <v>1.3571428571428572</v>
      </c>
      <c r="P57" s="6">
        <f>G57/D57</f>
        <v>2.6842105263157894</v>
      </c>
      <c r="Q57" s="6">
        <f>G57/H57</f>
        <v>1.7586206896551724</v>
      </c>
      <c r="R57" s="6">
        <f>G57/I57</f>
        <v>2.04</v>
      </c>
      <c r="S57" s="6">
        <f>J57/K57</f>
        <v>1.1372549019607843</v>
      </c>
      <c r="T57" s="6">
        <f>K57/G57</f>
        <v>1</v>
      </c>
      <c r="U57" s="6">
        <f>J57/H57</f>
        <v>2</v>
      </c>
      <c r="V57" s="1" t="s">
        <v>51</v>
      </c>
    </row>
    <row r="58" spans="1:22" x14ac:dyDescent="0.25">
      <c r="A58" s="1" t="s">
        <v>41</v>
      </c>
      <c r="B58" s="1" t="s">
        <v>9</v>
      </c>
      <c r="C58" s="1" t="s">
        <v>1</v>
      </c>
      <c r="D58" s="12">
        <v>18</v>
      </c>
      <c r="E58" s="12">
        <v>13</v>
      </c>
      <c r="F58" s="12">
        <v>21</v>
      </c>
      <c r="G58" s="12">
        <v>49</v>
      </c>
      <c r="H58" s="12">
        <v>30</v>
      </c>
      <c r="I58" s="12">
        <v>22</v>
      </c>
      <c r="J58" s="12">
        <v>52</v>
      </c>
      <c r="K58" s="12">
        <v>51</v>
      </c>
      <c r="L58" s="26"/>
      <c r="M58" s="6">
        <f>(F58+H58+J58)/20</f>
        <v>5.15</v>
      </c>
      <c r="N58" s="6">
        <f>K58/20</f>
        <v>2.5499999999999998</v>
      </c>
      <c r="O58" s="6">
        <f>D58/E58</f>
        <v>1.3846153846153846</v>
      </c>
      <c r="P58" s="6">
        <f>G58/D58</f>
        <v>2.7222222222222223</v>
      </c>
      <c r="Q58" s="6">
        <f>G58/H58</f>
        <v>1.6333333333333333</v>
      </c>
      <c r="R58" s="6">
        <f>G58/I58</f>
        <v>2.2272727272727271</v>
      </c>
      <c r="S58" s="6">
        <f>J58/K58</f>
        <v>1.0196078431372548</v>
      </c>
      <c r="T58" s="6">
        <f>K58/G58</f>
        <v>1.0408163265306123</v>
      </c>
      <c r="U58" s="6">
        <f>J58/H58</f>
        <v>1.7333333333333334</v>
      </c>
      <c r="V58" s="1" t="s">
        <v>51</v>
      </c>
    </row>
    <row r="59" spans="1:22" x14ac:dyDescent="0.25">
      <c r="A59" s="1" t="s">
        <v>41</v>
      </c>
      <c r="B59" s="4" t="s">
        <v>54</v>
      </c>
      <c r="C59" s="1" t="s">
        <v>1</v>
      </c>
      <c r="D59" s="12">
        <v>22</v>
      </c>
      <c r="E59" s="12">
        <v>16</v>
      </c>
      <c r="F59" s="12">
        <v>21</v>
      </c>
      <c r="G59" s="12">
        <v>61</v>
      </c>
      <c r="H59" s="12">
        <v>32</v>
      </c>
      <c r="I59" s="12">
        <v>29</v>
      </c>
      <c r="J59" s="12">
        <v>66</v>
      </c>
      <c r="K59" s="12">
        <v>62</v>
      </c>
      <c r="L59" s="26"/>
      <c r="M59" s="6">
        <f>(F59+H59+J59)/23</f>
        <v>5.1739130434782608</v>
      </c>
      <c r="N59" s="6">
        <f>K59/23</f>
        <v>2.6956521739130435</v>
      </c>
      <c r="O59" s="6">
        <f>D59/E59</f>
        <v>1.375</v>
      </c>
      <c r="P59" s="6">
        <f>G59/D59</f>
        <v>2.7727272727272729</v>
      </c>
      <c r="Q59" s="6">
        <f>G59/H59</f>
        <v>1.90625</v>
      </c>
      <c r="R59" s="6">
        <f>G59/I59</f>
        <v>2.103448275862069</v>
      </c>
      <c r="S59" s="6">
        <f>J59/K59</f>
        <v>1.064516129032258</v>
      </c>
      <c r="T59" s="6">
        <f>K59/G59</f>
        <v>1.0163934426229508</v>
      </c>
      <c r="U59" s="6">
        <f>J59/H59</f>
        <v>2.0625</v>
      </c>
      <c r="V59" s="1" t="s">
        <v>51</v>
      </c>
    </row>
    <row r="60" spans="1:22" x14ac:dyDescent="0.25">
      <c r="A60" s="1" t="s">
        <v>41</v>
      </c>
      <c r="B60" s="1" t="s">
        <v>39</v>
      </c>
      <c r="C60" s="1" t="s">
        <v>1</v>
      </c>
      <c r="D60" s="12">
        <v>20</v>
      </c>
      <c r="E60" s="12">
        <v>15</v>
      </c>
      <c r="F60" s="12">
        <v>21</v>
      </c>
      <c r="G60" s="12">
        <v>54</v>
      </c>
      <c r="H60" s="12">
        <v>31</v>
      </c>
      <c r="I60" s="12">
        <v>25</v>
      </c>
      <c r="J60" s="12">
        <v>61</v>
      </c>
      <c r="K60" s="12">
        <v>55</v>
      </c>
      <c r="L60" s="26"/>
      <c r="M60" s="6">
        <f>(F60+H60+J60)/20</f>
        <v>5.65</v>
      </c>
      <c r="N60" s="6">
        <f>K60/20</f>
        <v>2.75</v>
      </c>
      <c r="O60" s="6">
        <f>D60/E60</f>
        <v>1.3333333333333333</v>
      </c>
      <c r="P60" s="6">
        <f>G60/D60</f>
        <v>2.7</v>
      </c>
      <c r="Q60" s="6">
        <f>G60/H60</f>
        <v>1.7419354838709677</v>
      </c>
      <c r="R60" s="6">
        <f>G60/I60</f>
        <v>2.16</v>
      </c>
      <c r="S60" s="6">
        <f>J60/K60</f>
        <v>1.1090909090909091</v>
      </c>
      <c r="T60" s="6">
        <f>K60/G60</f>
        <v>1.0185185185185186</v>
      </c>
      <c r="U60" s="6">
        <f>J60/H60</f>
        <v>1.967741935483871</v>
      </c>
      <c r="V60" s="1" t="s">
        <v>51</v>
      </c>
    </row>
    <row r="61" spans="1:2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6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x14ac:dyDescent="0.25">
      <c r="A62" s="1" t="s">
        <v>42</v>
      </c>
      <c r="B62" s="1" t="s">
        <v>35</v>
      </c>
      <c r="C62" s="1" t="s">
        <v>1</v>
      </c>
      <c r="D62" s="12">
        <v>18</v>
      </c>
      <c r="E62" s="12">
        <v>13</v>
      </c>
      <c r="F62" s="12">
        <v>21</v>
      </c>
      <c r="G62" s="12">
        <v>55</v>
      </c>
      <c r="H62" s="12">
        <v>27</v>
      </c>
      <c r="I62" s="12">
        <v>22</v>
      </c>
      <c r="J62" s="12">
        <v>56</v>
      </c>
      <c r="K62" s="12">
        <v>55</v>
      </c>
      <c r="L62" s="26"/>
      <c r="M62" s="6">
        <f>(F62+H62+J62)/20</f>
        <v>5.2</v>
      </c>
      <c r="N62" s="6">
        <f>K62/20</f>
        <v>2.75</v>
      </c>
      <c r="O62" s="6">
        <f>D62/E62</f>
        <v>1.3846153846153846</v>
      </c>
      <c r="P62" s="6">
        <f>G62/D62</f>
        <v>3.0555555555555554</v>
      </c>
      <c r="Q62" s="6">
        <f>G62/H62</f>
        <v>2.0370370370370372</v>
      </c>
      <c r="R62" s="6">
        <f>G62/I62</f>
        <v>2.5</v>
      </c>
      <c r="S62" s="6">
        <f>J62/K62</f>
        <v>1.0181818181818181</v>
      </c>
      <c r="T62" s="6">
        <f>K62/G62</f>
        <v>1</v>
      </c>
      <c r="U62" s="6">
        <f>J62/H62</f>
        <v>2.074074074074074</v>
      </c>
      <c r="V62" s="1" t="s">
        <v>51</v>
      </c>
    </row>
    <row r="63" spans="1:22" x14ac:dyDescent="0.25">
      <c r="A63" s="1" t="s">
        <v>42</v>
      </c>
      <c r="B63" s="1" t="s">
        <v>10</v>
      </c>
      <c r="C63" s="1" t="s">
        <v>1</v>
      </c>
      <c r="D63" s="12">
        <v>21</v>
      </c>
      <c r="E63" s="12">
        <v>15</v>
      </c>
      <c r="F63" s="17"/>
      <c r="G63" s="12">
        <v>59</v>
      </c>
      <c r="H63" s="12">
        <v>36</v>
      </c>
      <c r="I63" s="12">
        <v>28</v>
      </c>
      <c r="J63" s="12">
        <v>62</v>
      </c>
      <c r="K63" s="12">
        <v>61</v>
      </c>
      <c r="L63" s="26"/>
      <c r="M63" s="6">
        <v>5.9</v>
      </c>
      <c r="N63" s="15">
        <v>3</v>
      </c>
      <c r="O63" s="15">
        <v>1.4</v>
      </c>
      <c r="P63" s="15">
        <v>2.81</v>
      </c>
      <c r="Q63" s="15">
        <v>1.64</v>
      </c>
      <c r="R63" s="15">
        <v>2.11</v>
      </c>
      <c r="S63" s="15">
        <v>1.02</v>
      </c>
      <c r="T63" s="15">
        <v>1.03</v>
      </c>
      <c r="U63" s="15">
        <v>1.72</v>
      </c>
      <c r="V63" s="1" t="s">
        <v>52</v>
      </c>
    </row>
  </sheetData>
  <sortState ref="A11:U24">
    <sortCondition ref="B43:B56"/>
  </sortState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 Berkeley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Loxandrus</dc:creator>
  <cp:lastModifiedBy>Loxandrus</cp:lastModifiedBy>
  <cp:lastPrinted>2020-11-27T00:32:23Z</cp:lastPrinted>
  <dcterms:created xsi:type="dcterms:W3CDTF">2020-11-27T00:19:57Z</dcterms:created>
  <dcterms:modified xsi:type="dcterms:W3CDTF">2021-03-21T19:33:15Z</dcterms:modified>
</cp:coreProperties>
</file>