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/>
  <mc:AlternateContent xmlns:mc="http://schemas.openxmlformats.org/markup-compatibility/2006">
    <mc:Choice Requires="x15">
      <x15ac:absPath xmlns:x15ac="http://schemas.microsoft.com/office/spreadsheetml/2010/11/ac" url="I:\Hyles_ua\A_Neue IdeenDatenManuskripte\AAA_neue Manuskripte\1b_MorphologicalMatrix\ms morphology only\Revision\"/>
    </mc:Choice>
  </mc:AlternateContent>
  <xr:revisionPtr revIDLastSave="0" documentId="13_ncr:1_{4DD5740C-0E20-4E58-922E-2CA7059127ED}" xr6:coauthVersionLast="45" xr6:coauthVersionMax="45" xr10:uidLastSave="{00000000-0000-0000-0000-000000000000}"/>
  <bookViews>
    <workbookView xWindow="-120" yWindow="-120" windowWidth="25440" windowHeight="15390" tabRatio="705" firstSheet="10" activeTab="10" xr2:uid="{00000000-000D-0000-FFFF-FFFF00000000}"/>
  </bookViews>
  <sheets>
    <sheet name="fW35calc" sheetId="2" r:id="rId1"/>
    <sheet name="fW35gr" sheetId="10" r:id="rId2"/>
    <sheet name="fW36calc" sheetId="3" r:id="rId3"/>
    <sheet name="fW36gr" sheetId="11" r:id="rId4"/>
    <sheet name="fW37calc" sheetId="7" r:id="rId5"/>
    <sheet name="fW37gr" sheetId="12" r:id="rId6"/>
    <sheet name="fW38calc" sheetId="8" r:id="rId7"/>
    <sheet name="fW38gr" sheetId="13" r:id="rId8"/>
    <sheet name="fW39calc" sheetId="9" r:id="rId9"/>
    <sheet name="fW39gr" sheetId="14" r:id="rId10"/>
    <sheet name="Table S3 - reconstruction" sheetId="1" r:id="rId1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K18" i="1" l="1"/>
  <c r="CI18" i="1"/>
  <c r="CG18" i="1"/>
  <c r="CE18" i="1"/>
  <c r="CC18" i="1"/>
  <c r="CK12" i="1"/>
  <c r="CI12" i="1"/>
  <c r="CG12" i="1"/>
  <c r="CE12" i="1"/>
  <c r="CC12" i="1"/>
  <c r="CK13" i="1"/>
  <c r="CI13" i="1"/>
  <c r="CG13" i="1"/>
  <c r="CE13" i="1"/>
  <c r="CC13" i="1"/>
  <c r="CK14" i="1"/>
  <c r="CI14" i="1"/>
  <c r="CG14" i="1"/>
  <c r="CE14" i="1"/>
  <c r="CC14" i="1"/>
  <c r="CK17" i="1"/>
  <c r="CI17" i="1"/>
  <c r="CG17" i="1"/>
  <c r="CE17" i="1"/>
  <c r="CC17" i="1"/>
  <c r="CK16" i="1"/>
  <c r="CI16" i="1"/>
  <c r="CG16" i="1"/>
  <c r="CE16" i="1"/>
  <c r="CC16" i="1"/>
  <c r="CK15" i="1"/>
  <c r="CI15" i="1"/>
  <c r="CG15" i="1"/>
  <c r="CE15" i="1"/>
  <c r="CC15" i="1"/>
  <c r="CK11" i="1"/>
  <c r="CI11" i="1"/>
  <c r="CG11" i="1"/>
  <c r="CE11" i="1"/>
  <c r="CC11" i="1"/>
  <c r="CK24" i="1"/>
  <c r="CI24" i="1"/>
  <c r="CG24" i="1"/>
  <c r="CE24" i="1"/>
  <c r="CC24" i="1"/>
  <c r="CK23" i="1"/>
  <c r="CI23" i="1"/>
  <c r="CG23" i="1"/>
  <c r="CE23" i="1"/>
  <c r="CC23" i="1"/>
  <c r="CK22" i="1"/>
  <c r="CI22" i="1"/>
  <c r="CG22" i="1"/>
  <c r="CE22" i="1"/>
  <c r="CC22" i="1"/>
  <c r="F74" i="2"/>
  <c r="G74" i="2" s="1"/>
  <c r="F3" i="2"/>
  <c r="D2" i="2"/>
  <c r="E2" i="2"/>
  <c r="C2" i="2"/>
  <c r="F39" i="2"/>
  <c r="F17" i="2"/>
  <c r="G17" i="2"/>
  <c r="F4" i="2"/>
  <c r="G4" i="2" s="1"/>
  <c r="F5" i="2"/>
  <c r="G5" i="2"/>
  <c r="F6" i="2"/>
  <c r="G6" i="2" s="1"/>
  <c r="F7" i="2"/>
  <c r="G7" i="2" s="1"/>
  <c r="F8" i="2"/>
  <c r="G8" i="2" s="1"/>
  <c r="F9" i="2"/>
  <c r="G9" i="2"/>
  <c r="F10" i="2"/>
  <c r="G10" i="2" s="1"/>
  <c r="F11" i="2"/>
  <c r="G11" i="2"/>
  <c r="F12" i="2"/>
  <c r="G12" i="2" s="1"/>
  <c r="F13" i="2"/>
  <c r="G13" i="2"/>
  <c r="F14" i="2"/>
  <c r="G14" i="2" s="1"/>
  <c r="F15" i="2"/>
  <c r="G15" i="2" s="1"/>
  <c r="F16" i="2"/>
  <c r="G16" i="2" s="1"/>
  <c r="F22" i="2"/>
  <c r="G22" i="2"/>
  <c r="F23" i="2"/>
  <c r="G23" i="2" s="1"/>
  <c r="F24" i="2"/>
  <c r="G24" i="2"/>
  <c r="F25" i="2"/>
  <c r="G25" i="2" s="1"/>
  <c r="F26" i="2"/>
  <c r="G26" i="2"/>
  <c r="F27" i="2"/>
  <c r="G27" i="2" s="1"/>
  <c r="F28" i="2"/>
  <c r="G28" i="2" s="1"/>
  <c r="F29" i="2"/>
  <c r="G29" i="2" s="1"/>
  <c r="F30" i="2"/>
  <c r="G30" i="2" s="1"/>
  <c r="F31" i="2"/>
  <c r="G31" i="2" s="1"/>
  <c r="F32" i="2"/>
  <c r="G32" i="2"/>
  <c r="F33" i="2"/>
  <c r="G33" i="2" s="1"/>
  <c r="F34" i="2"/>
  <c r="G34" i="2"/>
  <c r="F35" i="2"/>
  <c r="G35" i="2" s="1"/>
  <c r="F36" i="2"/>
  <c r="G36" i="2" s="1"/>
  <c r="F37" i="2"/>
  <c r="G37" i="2" s="1"/>
  <c r="F38" i="2"/>
  <c r="G38" i="2"/>
  <c r="G39" i="2"/>
  <c r="F40" i="2"/>
  <c r="G40" i="2"/>
  <c r="F41" i="2"/>
  <c r="G41" i="2" s="1"/>
  <c r="F42" i="2"/>
  <c r="G42" i="2"/>
  <c r="F43" i="2"/>
  <c r="G43" i="2" s="1"/>
  <c r="F44" i="2"/>
  <c r="G44" i="2"/>
  <c r="F45" i="2"/>
  <c r="G45" i="2" s="1"/>
  <c r="F46" i="2"/>
  <c r="G46" i="2"/>
  <c r="F47" i="2"/>
  <c r="G47" i="2" s="1"/>
  <c r="F48" i="2"/>
  <c r="G48" i="2"/>
  <c r="F49" i="2"/>
  <c r="G49" i="2" s="1"/>
  <c r="F50" i="2"/>
  <c r="G50" i="2"/>
  <c r="F51" i="2"/>
  <c r="G51" i="2" s="1"/>
  <c r="F52" i="2"/>
  <c r="G52" i="2"/>
  <c r="F53" i="2"/>
  <c r="G53" i="2" s="1"/>
  <c r="F54" i="2"/>
  <c r="G54" i="2"/>
  <c r="F55" i="2"/>
  <c r="G55" i="2" s="1"/>
  <c r="F56" i="2"/>
  <c r="G56" i="2"/>
  <c r="F57" i="2"/>
  <c r="G57" i="2" s="1"/>
  <c r="F58" i="2"/>
  <c r="G58" i="2"/>
  <c r="F59" i="2"/>
  <c r="G59" i="2" s="1"/>
  <c r="F60" i="2"/>
  <c r="G60" i="2"/>
  <c r="F61" i="2"/>
  <c r="G61" i="2" s="1"/>
  <c r="F62" i="2"/>
  <c r="G62" i="2"/>
  <c r="F63" i="2"/>
  <c r="G63" i="2" s="1"/>
  <c r="F64" i="2"/>
  <c r="G64" i="2"/>
  <c r="F65" i="2"/>
  <c r="G65" i="2" s="1"/>
  <c r="F66" i="2"/>
  <c r="G66" i="2"/>
  <c r="F67" i="2"/>
  <c r="G67" i="2" s="1"/>
  <c r="G3" i="2"/>
  <c r="F68" i="2"/>
  <c r="G68" i="2"/>
  <c r="F69" i="2"/>
  <c r="G69" i="2" s="1"/>
  <c r="F70" i="2"/>
  <c r="G70" i="2"/>
  <c r="F71" i="2"/>
  <c r="G71" i="2" s="1"/>
  <c r="F72" i="2"/>
  <c r="G72" i="2"/>
  <c r="F73" i="2"/>
  <c r="G73" i="2" s="1"/>
  <c r="F75" i="2"/>
  <c r="G75" i="2" s="1"/>
  <c r="F76" i="2"/>
  <c r="G76" i="2" s="1"/>
  <c r="F77" i="2"/>
  <c r="G77" i="2" s="1"/>
  <c r="F78" i="2"/>
  <c r="G78" i="2" s="1"/>
  <c r="F79" i="2"/>
  <c r="G79" i="2"/>
  <c r="F80" i="2"/>
  <c r="G80" i="2" s="1"/>
  <c r="F81" i="2"/>
  <c r="G81" i="2"/>
  <c r="F82" i="2"/>
  <c r="G82" i="2" s="1"/>
  <c r="F83" i="2"/>
  <c r="G83" i="2" s="1"/>
  <c r="F84" i="2"/>
  <c r="G84" i="2" s="1"/>
  <c r="F86" i="2"/>
  <c r="G86" i="2"/>
  <c r="F87" i="2"/>
  <c r="G87" i="2" s="1"/>
  <c r="F88" i="2"/>
  <c r="G88" i="2"/>
  <c r="F89" i="2"/>
  <c r="G89" i="2" s="1"/>
  <c r="F90" i="2"/>
  <c r="G90" i="2"/>
  <c r="F91" i="2"/>
  <c r="G91" i="2" s="1"/>
  <c r="F92" i="2"/>
  <c r="G92" i="2" s="1"/>
  <c r="F93" i="2"/>
  <c r="G93" i="2" s="1"/>
  <c r="F94" i="2"/>
  <c r="G94" i="2"/>
  <c r="F95" i="2"/>
  <c r="G95" i="2" s="1"/>
  <c r="F96" i="2"/>
  <c r="G96" i="2"/>
  <c r="F97" i="2"/>
  <c r="G97" i="2" s="1"/>
  <c r="F98" i="2"/>
  <c r="G98" i="2"/>
  <c r="F99" i="2"/>
  <c r="G99" i="2" s="1"/>
  <c r="F100" i="2"/>
  <c r="G100" i="2" s="1"/>
  <c r="F101" i="2"/>
  <c r="G101" i="2" s="1"/>
  <c r="F102" i="2"/>
  <c r="G102" i="2"/>
  <c r="F103" i="2"/>
  <c r="G103" i="2" s="1"/>
  <c r="F104" i="2"/>
  <c r="G104" i="2"/>
  <c r="F105" i="2"/>
  <c r="G105" i="2" s="1"/>
  <c r="F106" i="2"/>
  <c r="G106" i="2"/>
  <c r="F107" i="2"/>
  <c r="G107" i="2" s="1"/>
  <c r="F108" i="2"/>
  <c r="G108" i="2" s="1"/>
  <c r="F109" i="2"/>
  <c r="G109" i="2" s="1"/>
  <c r="F110" i="2"/>
  <c r="G110" i="2" s="1"/>
  <c r="F111" i="2"/>
  <c r="G111" i="2" s="1"/>
  <c r="F112" i="2"/>
  <c r="G112" i="2"/>
  <c r="F113" i="2"/>
  <c r="G113" i="2" s="1"/>
  <c r="F114" i="2"/>
  <c r="G114" i="2"/>
  <c r="F115" i="2"/>
  <c r="G115" i="2" s="1"/>
  <c r="F116" i="2"/>
  <c r="G116" i="2" s="1"/>
  <c r="F117" i="2"/>
  <c r="G117" i="2" s="1"/>
  <c r="F118" i="2"/>
  <c r="G118" i="2" s="1"/>
  <c r="H2" i="2" s="1"/>
  <c r="F119" i="2"/>
  <c r="G119" i="2" s="1"/>
  <c r="F120" i="2"/>
  <c r="G120" i="2"/>
  <c r="F121" i="2"/>
  <c r="G121" i="2" s="1"/>
  <c r="F122" i="2"/>
  <c r="G122" i="2"/>
  <c r="F123" i="2"/>
  <c r="G123" i="2" s="1"/>
  <c r="F124" i="2"/>
  <c r="G124" i="2" s="1"/>
  <c r="F125" i="2"/>
  <c r="G125" i="2" s="1"/>
  <c r="F126" i="2"/>
  <c r="G126" i="2"/>
  <c r="F127" i="2"/>
  <c r="G127" i="2" s="1"/>
  <c r="F128" i="2"/>
  <c r="G128" i="2"/>
  <c r="F129" i="2"/>
  <c r="G129" i="2" s="1"/>
  <c r="F130" i="2"/>
  <c r="G130" i="2"/>
  <c r="F131" i="2"/>
  <c r="G131" i="2" s="1"/>
  <c r="F132" i="2"/>
  <c r="G132" i="2" s="1"/>
  <c r="F133" i="2"/>
  <c r="G133" i="2" s="1"/>
  <c r="F134" i="2"/>
  <c r="G134" i="2" s="1"/>
  <c r="F135" i="2"/>
  <c r="G135" i="2" s="1"/>
  <c r="F136" i="2"/>
  <c r="G136" i="2"/>
  <c r="F137" i="2"/>
  <c r="G137" i="2" s="1"/>
  <c r="F138" i="2"/>
  <c r="G138" i="2"/>
  <c r="F139" i="2"/>
  <c r="G139" i="2" s="1"/>
  <c r="F140" i="2"/>
  <c r="G140" i="2" s="1"/>
  <c r="F141" i="2"/>
  <c r="G141" i="2" s="1"/>
  <c r="F142" i="2"/>
  <c r="G142" i="2" s="1"/>
  <c r="F143" i="2"/>
  <c r="G143" i="2" s="1"/>
  <c r="F144" i="2"/>
  <c r="G144" i="2"/>
  <c r="F145" i="2"/>
  <c r="G145" i="2" s="1"/>
  <c r="F146" i="2"/>
  <c r="G146" i="2"/>
  <c r="F147" i="2"/>
  <c r="G147" i="2" s="1"/>
  <c r="F148" i="2"/>
  <c r="G148" i="2" s="1"/>
  <c r="F149" i="2"/>
  <c r="G149" i="2" s="1"/>
  <c r="F150" i="2"/>
  <c r="G150" i="2"/>
  <c r="F151" i="2"/>
  <c r="G151" i="2" s="1"/>
  <c r="F152" i="2"/>
  <c r="G152" i="2"/>
  <c r="F153" i="2"/>
  <c r="G153" i="2" s="1"/>
  <c r="F154" i="2"/>
  <c r="G154" i="2"/>
  <c r="F155" i="2"/>
  <c r="G155" i="2" s="1"/>
  <c r="F156" i="2"/>
  <c r="G156" i="2" s="1"/>
  <c r="F157" i="2"/>
  <c r="G157" i="2" s="1"/>
  <c r="F158" i="2"/>
  <c r="G158" i="2"/>
  <c r="F159" i="2"/>
  <c r="G159" i="2" s="1"/>
  <c r="F160" i="2"/>
  <c r="G160" i="2"/>
  <c r="F161" i="2"/>
  <c r="G161" i="2" s="1"/>
  <c r="F162" i="2"/>
  <c r="G162" i="2"/>
  <c r="F163" i="2"/>
  <c r="G163" i="2" s="1"/>
  <c r="F164" i="2"/>
  <c r="G164" i="2" s="1"/>
  <c r="F165" i="2"/>
  <c r="G165" i="2" s="1"/>
  <c r="F166" i="2"/>
  <c r="G166" i="2"/>
  <c r="F167" i="2"/>
  <c r="G167" i="2" s="1"/>
  <c r="F168" i="2"/>
  <c r="G168" i="2"/>
  <c r="F169" i="2"/>
  <c r="G169" i="2" s="1"/>
  <c r="F170" i="2"/>
  <c r="G170" i="2"/>
  <c r="F171" i="2"/>
  <c r="G171" i="2" s="1"/>
  <c r="F172" i="2"/>
  <c r="G172" i="2" s="1"/>
  <c r="F173" i="2"/>
  <c r="G173" i="2" s="1"/>
  <c r="F174" i="2"/>
  <c r="G174" i="2" s="1"/>
  <c r="F175" i="2"/>
  <c r="G175" i="2" s="1"/>
  <c r="F176" i="2"/>
  <c r="G176" i="2"/>
  <c r="F177" i="2"/>
  <c r="G177" i="2" s="1"/>
  <c r="F178" i="2"/>
  <c r="G178" i="2"/>
  <c r="F179" i="2"/>
  <c r="G179" i="2" s="1"/>
  <c r="F180" i="2"/>
  <c r="G180" i="2" s="1"/>
  <c r="F181" i="2"/>
  <c r="G181" i="2" s="1"/>
  <c r="F182" i="2"/>
  <c r="G182" i="2"/>
  <c r="F183" i="2"/>
  <c r="G183" i="2" s="1"/>
  <c r="F184" i="2"/>
  <c r="G184" i="2"/>
  <c r="F185" i="2"/>
  <c r="G185" i="2" s="1"/>
  <c r="F186" i="2"/>
  <c r="G186" i="2"/>
  <c r="F171" i="3"/>
  <c r="G171" i="3" s="1"/>
  <c r="F3" i="3"/>
  <c r="G3" i="3" s="1"/>
  <c r="F4" i="3"/>
  <c r="G4" i="3" s="1"/>
  <c r="F5" i="3"/>
  <c r="G5" i="3"/>
  <c r="F6" i="3"/>
  <c r="G6" i="3" s="1"/>
  <c r="F7" i="3"/>
  <c r="G7" i="3"/>
  <c r="F8" i="3"/>
  <c r="G8" i="3" s="1"/>
  <c r="F9" i="3"/>
  <c r="G9" i="3"/>
  <c r="F10" i="3"/>
  <c r="G10" i="3" s="1"/>
  <c r="F11" i="3"/>
  <c r="G11" i="3" s="1"/>
  <c r="F12" i="3"/>
  <c r="G12" i="3" s="1"/>
  <c r="F13" i="3"/>
  <c r="G13" i="3"/>
  <c r="F14" i="3"/>
  <c r="G14" i="3" s="1"/>
  <c r="F15" i="3"/>
  <c r="G15" i="3"/>
  <c r="F16" i="3"/>
  <c r="G16" i="3" s="1"/>
  <c r="F18" i="3"/>
  <c r="G18" i="3"/>
  <c r="F19" i="3"/>
  <c r="G19" i="3" s="1"/>
  <c r="F20" i="3"/>
  <c r="G20" i="3" s="1"/>
  <c r="F21" i="3"/>
  <c r="G21" i="3" s="1"/>
  <c r="F22" i="3"/>
  <c r="G22" i="3" s="1"/>
  <c r="F23" i="3"/>
  <c r="G23" i="3" s="1"/>
  <c r="F24" i="3"/>
  <c r="G24" i="3"/>
  <c r="F25" i="3"/>
  <c r="G25" i="3" s="1"/>
  <c r="F26" i="3"/>
  <c r="G26" i="3"/>
  <c r="F27" i="3"/>
  <c r="G27" i="3" s="1"/>
  <c r="F28" i="3"/>
  <c r="G28" i="3"/>
  <c r="F29" i="3"/>
  <c r="G29" i="3" s="1"/>
  <c r="I2" i="3" s="1"/>
  <c r="F30" i="3"/>
  <c r="G30" i="3"/>
  <c r="F31" i="3"/>
  <c r="G31" i="3" s="1"/>
  <c r="F32" i="3"/>
  <c r="G32" i="3"/>
  <c r="F33" i="3"/>
  <c r="G33" i="3" s="1"/>
  <c r="F34" i="3"/>
  <c r="G34" i="3"/>
  <c r="F35" i="3"/>
  <c r="G35" i="3" s="1"/>
  <c r="F36" i="3"/>
  <c r="G36" i="3"/>
  <c r="F37" i="3"/>
  <c r="G37" i="3" s="1"/>
  <c r="F38" i="3"/>
  <c r="G38" i="3"/>
  <c r="F39" i="3"/>
  <c r="G39" i="3" s="1"/>
  <c r="F40" i="3"/>
  <c r="G40" i="3"/>
  <c r="F41" i="3"/>
  <c r="G41" i="3" s="1"/>
  <c r="F42" i="3"/>
  <c r="G42" i="3"/>
  <c r="F43" i="3"/>
  <c r="G43" i="3" s="1"/>
  <c r="F44" i="3"/>
  <c r="G44" i="3"/>
  <c r="F45" i="3"/>
  <c r="G45" i="3" s="1"/>
  <c r="F46" i="3"/>
  <c r="G46" i="3"/>
  <c r="F47" i="3"/>
  <c r="G47" i="3" s="1"/>
  <c r="F48" i="3"/>
  <c r="G48" i="3"/>
  <c r="F49" i="3"/>
  <c r="G49" i="3" s="1"/>
  <c r="F50" i="3"/>
  <c r="G50" i="3"/>
  <c r="F51" i="3"/>
  <c r="G51" i="3" s="1"/>
  <c r="F52" i="3"/>
  <c r="G52" i="3"/>
  <c r="F53" i="3"/>
  <c r="G53" i="3" s="1"/>
  <c r="F54" i="3"/>
  <c r="G54" i="3"/>
  <c r="F55" i="3"/>
  <c r="G55" i="3" s="1"/>
  <c r="F56" i="3"/>
  <c r="G56" i="3"/>
  <c r="F57" i="3"/>
  <c r="G57" i="3" s="1"/>
  <c r="F58" i="3"/>
  <c r="G58" i="3"/>
  <c r="F59" i="3"/>
  <c r="G59" i="3" s="1"/>
  <c r="F60" i="3"/>
  <c r="G60" i="3"/>
  <c r="F61" i="3"/>
  <c r="G61" i="3" s="1"/>
  <c r="F62" i="3"/>
  <c r="G62" i="3"/>
  <c r="F63" i="3"/>
  <c r="G63" i="3" s="1"/>
  <c r="F64" i="3"/>
  <c r="G64" i="3"/>
  <c r="F65" i="3"/>
  <c r="G65" i="3" s="1"/>
  <c r="F66" i="3"/>
  <c r="G66" i="3"/>
  <c r="F67" i="3"/>
  <c r="G67" i="3" s="1"/>
  <c r="F68" i="3"/>
  <c r="G68" i="3"/>
  <c r="F69" i="3"/>
  <c r="G69" i="3" s="1"/>
  <c r="F70" i="3"/>
  <c r="G70" i="3"/>
  <c r="F71" i="3"/>
  <c r="G71" i="3" s="1"/>
  <c r="F72" i="3"/>
  <c r="G72" i="3"/>
  <c r="F73" i="3"/>
  <c r="G73" i="3" s="1"/>
  <c r="F74" i="3"/>
  <c r="G74" i="3"/>
  <c r="F75" i="3"/>
  <c r="G75" i="3" s="1"/>
  <c r="F76" i="3"/>
  <c r="G76" i="3"/>
  <c r="F77" i="3"/>
  <c r="G77" i="3" s="1"/>
  <c r="F78" i="3"/>
  <c r="G78" i="3"/>
  <c r="F79" i="3"/>
  <c r="G79" i="3" s="1"/>
  <c r="F80" i="3"/>
  <c r="G80" i="3"/>
  <c r="F81" i="3"/>
  <c r="G81" i="3" s="1"/>
  <c r="F82" i="3"/>
  <c r="G82" i="3"/>
  <c r="F83" i="3"/>
  <c r="G83" i="3" s="1"/>
  <c r="F84" i="3"/>
  <c r="G84" i="3"/>
  <c r="F86" i="3"/>
  <c r="G86" i="3" s="1"/>
  <c r="F87" i="3"/>
  <c r="G87" i="3"/>
  <c r="F89" i="3"/>
  <c r="G89" i="3" s="1"/>
  <c r="F90" i="3"/>
  <c r="G90" i="3"/>
  <c r="F91" i="3"/>
  <c r="G91" i="3" s="1"/>
  <c r="F92" i="3"/>
  <c r="G92" i="3"/>
  <c r="F93" i="3"/>
  <c r="G93" i="3" s="1"/>
  <c r="F94" i="3"/>
  <c r="G94" i="3"/>
  <c r="F95" i="3"/>
  <c r="G95" i="3" s="1"/>
  <c r="F96" i="3"/>
  <c r="G96" i="3"/>
  <c r="F97" i="3"/>
  <c r="G97" i="3" s="1"/>
  <c r="F98" i="3"/>
  <c r="G98" i="3"/>
  <c r="F99" i="3"/>
  <c r="G99" i="3" s="1"/>
  <c r="F100" i="3"/>
  <c r="G100" i="3"/>
  <c r="F101" i="3"/>
  <c r="G101" i="3" s="1"/>
  <c r="F102" i="3"/>
  <c r="G102" i="3"/>
  <c r="F103" i="3"/>
  <c r="G103" i="3" s="1"/>
  <c r="F104" i="3"/>
  <c r="G104" i="3"/>
  <c r="F105" i="3"/>
  <c r="G105" i="3" s="1"/>
  <c r="F106" i="3"/>
  <c r="G106" i="3"/>
  <c r="F107" i="3"/>
  <c r="G107" i="3" s="1"/>
  <c r="F108" i="3"/>
  <c r="G108" i="3"/>
  <c r="F109" i="3"/>
  <c r="G109" i="3" s="1"/>
  <c r="F110" i="3"/>
  <c r="G110" i="3"/>
  <c r="F111" i="3"/>
  <c r="G111" i="3" s="1"/>
  <c r="F112" i="3"/>
  <c r="G112" i="3"/>
  <c r="F113" i="3"/>
  <c r="G113" i="3" s="1"/>
  <c r="F114" i="3"/>
  <c r="G114" i="3"/>
  <c r="F115" i="3"/>
  <c r="G115" i="3" s="1"/>
  <c r="F116" i="3"/>
  <c r="G116" i="3"/>
  <c r="F117" i="3"/>
  <c r="G117" i="3" s="1"/>
  <c r="F118" i="3"/>
  <c r="G118" i="3"/>
  <c r="F119" i="3"/>
  <c r="G119" i="3" s="1"/>
  <c r="F120" i="3"/>
  <c r="G120" i="3"/>
  <c r="F121" i="3"/>
  <c r="G121" i="3" s="1"/>
  <c r="F122" i="3"/>
  <c r="G122" i="3"/>
  <c r="F123" i="3"/>
  <c r="G123" i="3" s="1"/>
  <c r="F124" i="3"/>
  <c r="G124" i="3"/>
  <c r="F125" i="3"/>
  <c r="G125" i="3" s="1"/>
  <c r="F126" i="3"/>
  <c r="G126" i="3"/>
  <c r="F127" i="3"/>
  <c r="G127" i="3" s="1"/>
  <c r="F128" i="3"/>
  <c r="G128" i="3"/>
  <c r="F129" i="3"/>
  <c r="G129" i="3" s="1"/>
  <c r="F130" i="3"/>
  <c r="G130" i="3"/>
  <c r="F131" i="3"/>
  <c r="G131" i="3" s="1"/>
  <c r="F132" i="3"/>
  <c r="G132" i="3"/>
  <c r="F133" i="3"/>
  <c r="G133" i="3" s="1"/>
  <c r="F135" i="3"/>
  <c r="G135" i="3"/>
  <c r="F136" i="3"/>
  <c r="G136" i="3" s="1"/>
  <c r="F137" i="3"/>
  <c r="G137" i="3"/>
  <c r="F138" i="3"/>
  <c r="G138" i="3" s="1"/>
  <c r="F139" i="3"/>
  <c r="G139" i="3"/>
  <c r="F140" i="3"/>
  <c r="G140" i="3" s="1"/>
  <c r="F141" i="3"/>
  <c r="G141" i="3"/>
  <c r="F142" i="3"/>
  <c r="G142" i="3" s="1"/>
  <c r="F143" i="3"/>
  <c r="G143" i="3"/>
  <c r="F144" i="3"/>
  <c r="G144" i="3" s="1"/>
  <c r="F145" i="3"/>
  <c r="G145" i="3"/>
  <c r="F146" i="3"/>
  <c r="G146" i="3" s="1"/>
  <c r="F147" i="3"/>
  <c r="G147" i="3"/>
  <c r="F148" i="3"/>
  <c r="G148" i="3" s="1"/>
  <c r="F149" i="3"/>
  <c r="G149" i="3"/>
  <c r="F150" i="3"/>
  <c r="G150" i="3" s="1"/>
  <c r="F151" i="3"/>
  <c r="G151" i="3"/>
  <c r="F152" i="3"/>
  <c r="G152" i="3" s="1"/>
  <c r="F153" i="3"/>
  <c r="G153" i="3"/>
  <c r="F154" i="3"/>
  <c r="G154" i="3" s="1"/>
  <c r="F155" i="3"/>
  <c r="G155" i="3"/>
  <c r="F156" i="3"/>
  <c r="G156" i="3" s="1"/>
  <c r="F157" i="3"/>
  <c r="G157" i="3"/>
  <c r="F158" i="3"/>
  <c r="G158" i="3" s="1"/>
  <c r="F159" i="3"/>
  <c r="G159" i="3"/>
  <c r="F160" i="3"/>
  <c r="G160" i="3" s="1"/>
  <c r="F161" i="3"/>
  <c r="G161" i="3"/>
  <c r="F162" i="3"/>
  <c r="G162" i="3" s="1"/>
  <c r="F163" i="3"/>
  <c r="G163" i="3"/>
  <c r="F164" i="3"/>
  <c r="G164" i="3" s="1"/>
  <c r="F165" i="3"/>
  <c r="G165" i="3"/>
  <c r="F166" i="3"/>
  <c r="G166" i="3" s="1"/>
  <c r="F167" i="3"/>
  <c r="G167" i="3"/>
  <c r="F168" i="3"/>
  <c r="G168" i="3" s="1"/>
  <c r="F169" i="3"/>
  <c r="G169" i="3"/>
  <c r="F170" i="3"/>
  <c r="G170" i="3" s="1"/>
  <c r="F172" i="3"/>
  <c r="G172" i="3"/>
  <c r="F173" i="3"/>
  <c r="G173" i="3" s="1"/>
  <c r="F174" i="3"/>
  <c r="G174" i="3"/>
  <c r="F175" i="3"/>
  <c r="G175" i="3" s="1"/>
  <c r="F176" i="3"/>
  <c r="G176" i="3"/>
  <c r="F177" i="3"/>
  <c r="G177" i="3" s="1"/>
  <c r="F178" i="3"/>
  <c r="G178" i="3"/>
  <c r="F179" i="3"/>
  <c r="G179" i="3" s="1"/>
  <c r="F180" i="3"/>
  <c r="G180" i="3"/>
  <c r="F181" i="3"/>
  <c r="G181" i="3" s="1"/>
  <c r="F182" i="3"/>
  <c r="G182" i="3"/>
  <c r="F183" i="3"/>
  <c r="G183" i="3" s="1"/>
  <c r="F184" i="3"/>
  <c r="G184" i="3"/>
  <c r="F185" i="3"/>
  <c r="G185" i="3" s="1"/>
  <c r="F186" i="3"/>
  <c r="G186" i="3"/>
  <c r="F187" i="3"/>
  <c r="G187" i="3" s="1"/>
  <c r="D2" i="3"/>
  <c r="C2" i="3"/>
  <c r="E2" i="3" s="1"/>
  <c r="F3" i="7"/>
  <c r="G3" i="7" s="1"/>
  <c r="F4" i="7"/>
  <c r="G4" i="7"/>
  <c r="F5" i="7"/>
  <c r="G5" i="7" s="1"/>
  <c r="F6" i="7"/>
  <c r="G6" i="7"/>
  <c r="F7" i="7"/>
  <c r="G7" i="7" s="1"/>
  <c r="F8" i="7"/>
  <c r="G8" i="7"/>
  <c r="F9" i="7"/>
  <c r="G9" i="7" s="1"/>
  <c r="F10" i="7"/>
  <c r="G10" i="7"/>
  <c r="F11" i="7"/>
  <c r="G11" i="7" s="1"/>
  <c r="F12" i="7"/>
  <c r="G12" i="7"/>
  <c r="F13" i="7"/>
  <c r="G13" i="7" s="1"/>
  <c r="F14" i="7"/>
  <c r="G14" i="7"/>
  <c r="F15" i="7"/>
  <c r="G15" i="7" s="1"/>
  <c r="F16" i="7"/>
  <c r="G16" i="7"/>
  <c r="F22" i="7"/>
  <c r="G22" i="7" s="1"/>
  <c r="F23" i="7"/>
  <c r="G23" i="7"/>
  <c r="F24" i="7"/>
  <c r="G24" i="7" s="1"/>
  <c r="F25" i="7"/>
  <c r="G25" i="7"/>
  <c r="F26" i="7"/>
  <c r="G26" i="7" s="1"/>
  <c r="F27" i="7"/>
  <c r="G27" i="7"/>
  <c r="F28" i="7"/>
  <c r="G28" i="7" s="1"/>
  <c r="F29" i="7"/>
  <c r="G29" i="7"/>
  <c r="F30" i="7"/>
  <c r="G30" i="7" s="1"/>
  <c r="F31" i="7"/>
  <c r="G31" i="7"/>
  <c r="F32" i="7"/>
  <c r="G32" i="7" s="1"/>
  <c r="F33" i="7"/>
  <c r="G33" i="7"/>
  <c r="F34" i="7"/>
  <c r="G34" i="7" s="1"/>
  <c r="F35" i="7"/>
  <c r="G35" i="7"/>
  <c r="F36" i="7"/>
  <c r="G36" i="7" s="1"/>
  <c r="F37" i="7"/>
  <c r="G37" i="7"/>
  <c r="F38" i="7"/>
  <c r="G38" i="7" s="1"/>
  <c r="F39" i="7"/>
  <c r="G39" i="7"/>
  <c r="F40" i="7"/>
  <c r="G40" i="7" s="1"/>
  <c r="F41" i="7"/>
  <c r="G41" i="7"/>
  <c r="F42" i="7"/>
  <c r="G42" i="7" s="1"/>
  <c r="F43" i="7"/>
  <c r="G43" i="7"/>
  <c r="F44" i="7"/>
  <c r="G44" i="7" s="1"/>
  <c r="F45" i="7"/>
  <c r="G45" i="7"/>
  <c r="F46" i="7"/>
  <c r="G46" i="7" s="1"/>
  <c r="F47" i="7"/>
  <c r="G47" i="7"/>
  <c r="F48" i="7"/>
  <c r="G48" i="7" s="1"/>
  <c r="F49" i="7"/>
  <c r="G49" i="7"/>
  <c r="F50" i="7"/>
  <c r="G50" i="7" s="1"/>
  <c r="F51" i="7"/>
  <c r="G51" i="7"/>
  <c r="F52" i="7"/>
  <c r="G52" i="7" s="1"/>
  <c r="F53" i="7"/>
  <c r="G53" i="7"/>
  <c r="F54" i="7"/>
  <c r="G54" i="7" s="1"/>
  <c r="F55" i="7"/>
  <c r="G55" i="7"/>
  <c r="F56" i="7"/>
  <c r="G56" i="7" s="1"/>
  <c r="F57" i="7"/>
  <c r="G57" i="7"/>
  <c r="F58" i="7"/>
  <c r="G58" i="7" s="1"/>
  <c r="F59" i="7"/>
  <c r="G59" i="7"/>
  <c r="F60" i="7"/>
  <c r="G60" i="7" s="1"/>
  <c r="F61" i="7"/>
  <c r="G61" i="7"/>
  <c r="F62" i="7"/>
  <c r="G62" i="7" s="1"/>
  <c r="F63" i="7"/>
  <c r="G63" i="7"/>
  <c r="F64" i="7"/>
  <c r="G64" i="7" s="1"/>
  <c r="F65" i="7"/>
  <c r="G65" i="7"/>
  <c r="F66" i="7"/>
  <c r="G66" i="7" s="1"/>
  <c r="F67" i="7"/>
  <c r="G67" i="7"/>
  <c r="F68" i="7"/>
  <c r="G68" i="7" s="1"/>
  <c r="F69" i="7"/>
  <c r="G69" i="7"/>
  <c r="F70" i="7"/>
  <c r="G70" i="7" s="1"/>
  <c r="F71" i="7"/>
  <c r="G71" i="7"/>
  <c r="F72" i="7"/>
  <c r="G72" i="7" s="1"/>
  <c r="F73" i="7"/>
  <c r="G73" i="7"/>
  <c r="F74" i="7"/>
  <c r="G74" i="7" s="1"/>
  <c r="F75" i="7"/>
  <c r="G75" i="7"/>
  <c r="F76" i="7"/>
  <c r="G76" i="7" s="1"/>
  <c r="F77" i="7"/>
  <c r="G77" i="7"/>
  <c r="F78" i="7"/>
  <c r="G78" i="7" s="1"/>
  <c r="F79" i="7"/>
  <c r="G79" i="7"/>
  <c r="F80" i="7"/>
  <c r="G80" i="7" s="1"/>
  <c r="F81" i="7"/>
  <c r="G81" i="7"/>
  <c r="F82" i="7"/>
  <c r="G82" i="7" s="1"/>
  <c r="F83" i="7"/>
  <c r="G83" i="7"/>
  <c r="F84" i="7"/>
  <c r="G84" i="7" s="1"/>
  <c r="F86" i="7"/>
  <c r="G86" i="7"/>
  <c r="F87" i="7"/>
  <c r="G87" i="7" s="1"/>
  <c r="F89" i="7"/>
  <c r="G89" i="7"/>
  <c r="F90" i="7"/>
  <c r="G90" i="7" s="1"/>
  <c r="F91" i="7"/>
  <c r="G91" i="7"/>
  <c r="F92" i="7"/>
  <c r="G92" i="7" s="1"/>
  <c r="F93" i="7"/>
  <c r="G93" i="7"/>
  <c r="F94" i="7"/>
  <c r="G94" i="7" s="1"/>
  <c r="F95" i="7"/>
  <c r="G95" i="7"/>
  <c r="F96" i="7"/>
  <c r="G96" i="7" s="1"/>
  <c r="F97" i="7"/>
  <c r="G97" i="7"/>
  <c r="F98" i="7"/>
  <c r="G98" i="7" s="1"/>
  <c r="F99" i="7"/>
  <c r="G99" i="7"/>
  <c r="F100" i="7"/>
  <c r="G100" i="7" s="1"/>
  <c r="F101" i="7"/>
  <c r="G101" i="7"/>
  <c r="F102" i="7"/>
  <c r="G102" i="7" s="1"/>
  <c r="F103" i="7"/>
  <c r="G103" i="7"/>
  <c r="F104" i="7"/>
  <c r="G104" i="7" s="1"/>
  <c r="F105" i="7"/>
  <c r="G105" i="7"/>
  <c r="F106" i="7"/>
  <c r="G106" i="7" s="1"/>
  <c r="F107" i="7"/>
  <c r="G107" i="7"/>
  <c r="F108" i="7"/>
  <c r="G108" i="7" s="1"/>
  <c r="F109" i="7"/>
  <c r="G109" i="7"/>
  <c r="F110" i="7"/>
  <c r="G110" i="7" s="1"/>
  <c r="F111" i="7"/>
  <c r="G111" i="7"/>
  <c r="F112" i="7"/>
  <c r="G112" i="7" s="1"/>
  <c r="F113" i="7"/>
  <c r="G113" i="7"/>
  <c r="F114" i="7"/>
  <c r="G114" i="7" s="1"/>
  <c r="F115" i="7"/>
  <c r="G115" i="7"/>
  <c r="F116" i="7"/>
  <c r="G116" i="7" s="1"/>
  <c r="F117" i="7"/>
  <c r="G117" i="7"/>
  <c r="F118" i="7"/>
  <c r="G118" i="7" s="1"/>
  <c r="F119" i="7"/>
  <c r="G119" i="7"/>
  <c r="F120" i="7"/>
  <c r="G120" i="7" s="1"/>
  <c r="F121" i="7"/>
  <c r="G121" i="7"/>
  <c r="F122" i="7"/>
  <c r="G122" i="7" s="1"/>
  <c r="F123" i="7"/>
  <c r="G123" i="7"/>
  <c r="F124" i="7"/>
  <c r="G124" i="7" s="1"/>
  <c r="F125" i="7"/>
  <c r="G125" i="7"/>
  <c r="F126" i="7"/>
  <c r="G126" i="7" s="1"/>
  <c r="F127" i="7"/>
  <c r="G127" i="7"/>
  <c r="F128" i="7"/>
  <c r="G128" i="7" s="1"/>
  <c r="F129" i="7"/>
  <c r="G129" i="7"/>
  <c r="F130" i="7"/>
  <c r="G130" i="7" s="1"/>
  <c r="F131" i="7"/>
  <c r="G131" i="7"/>
  <c r="F132" i="7"/>
  <c r="G132" i="7" s="1"/>
  <c r="F133" i="7"/>
  <c r="G133" i="7"/>
  <c r="F135" i="7"/>
  <c r="G135" i="7" s="1"/>
  <c r="F136" i="7"/>
  <c r="G136" i="7"/>
  <c r="F137" i="7"/>
  <c r="G137" i="7" s="1"/>
  <c r="F138" i="7"/>
  <c r="G138" i="7"/>
  <c r="F139" i="7"/>
  <c r="G139" i="7" s="1"/>
  <c r="F140" i="7"/>
  <c r="G140" i="7"/>
  <c r="F141" i="7"/>
  <c r="G141" i="7" s="1"/>
  <c r="F142" i="7"/>
  <c r="G142" i="7"/>
  <c r="F143" i="7"/>
  <c r="G143" i="7" s="1"/>
  <c r="F144" i="7"/>
  <c r="G144" i="7"/>
  <c r="F145" i="7"/>
  <c r="G145" i="7" s="1"/>
  <c r="F146" i="7"/>
  <c r="G146" i="7"/>
  <c r="F147" i="7"/>
  <c r="G147" i="7" s="1"/>
  <c r="F148" i="7"/>
  <c r="G148" i="7"/>
  <c r="F149" i="7"/>
  <c r="G149" i="7" s="1"/>
  <c r="F150" i="7"/>
  <c r="G150" i="7"/>
  <c r="F151" i="7"/>
  <c r="G151" i="7" s="1"/>
  <c r="F152" i="7"/>
  <c r="G152" i="7"/>
  <c r="F153" i="7"/>
  <c r="G153" i="7" s="1"/>
  <c r="F154" i="7"/>
  <c r="G154" i="7"/>
  <c r="F155" i="7"/>
  <c r="G155" i="7" s="1"/>
  <c r="F156" i="7"/>
  <c r="G156" i="7"/>
  <c r="F157" i="7"/>
  <c r="G157" i="7" s="1"/>
  <c r="F158" i="7"/>
  <c r="G158" i="7"/>
  <c r="F159" i="7"/>
  <c r="G159" i="7" s="1"/>
  <c r="F160" i="7"/>
  <c r="G160" i="7"/>
  <c r="F161" i="7"/>
  <c r="G161" i="7" s="1"/>
  <c r="F162" i="7"/>
  <c r="G162" i="7"/>
  <c r="F163" i="7"/>
  <c r="G163" i="7" s="1"/>
  <c r="F164" i="7"/>
  <c r="G164" i="7"/>
  <c r="F165" i="7"/>
  <c r="G165" i="7" s="1"/>
  <c r="F166" i="7"/>
  <c r="G166" i="7"/>
  <c r="F167" i="7"/>
  <c r="G167" i="7" s="1"/>
  <c r="F168" i="7"/>
  <c r="G168" i="7"/>
  <c r="F169" i="7"/>
  <c r="G169" i="7" s="1"/>
  <c r="F170" i="7"/>
  <c r="G170" i="7"/>
  <c r="F171" i="7"/>
  <c r="G171" i="7" s="1"/>
  <c r="F172" i="7"/>
  <c r="G172" i="7"/>
  <c r="F173" i="7"/>
  <c r="G173" i="7" s="1"/>
  <c r="F174" i="7"/>
  <c r="G174" i="7"/>
  <c r="F175" i="7"/>
  <c r="G175" i="7" s="1"/>
  <c r="F176" i="7"/>
  <c r="G176" i="7"/>
  <c r="F177" i="7"/>
  <c r="G177" i="7" s="1"/>
  <c r="F178" i="7"/>
  <c r="G178" i="7"/>
  <c r="F179" i="7"/>
  <c r="G179" i="7" s="1"/>
  <c r="F180" i="7"/>
  <c r="G180" i="7"/>
  <c r="F181" i="7"/>
  <c r="G181" i="7" s="1"/>
  <c r="F182" i="7"/>
  <c r="G182" i="7"/>
  <c r="F183" i="7"/>
  <c r="G183" i="7" s="1"/>
  <c r="I2" i="7" s="1"/>
  <c r="F184" i="7"/>
  <c r="G184" i="7"/>
  <c r="F185" i="7"/>
  <c r="G185" i="7" s="1"/>
  <c r="F186" i="7"/>
  <c r="G186" i="7"/>
  <c r="F187" i="7"/>
  <c r="G187" i="7" s="1"/>
  <c r="D2" i="7"/>
  <c r="C2" i="7"/>
  <c r="E2" i="7" s="1"/>
  <c r="F4" i="8"/>
  <c r="G4" i="8" s="1"/>
  <c r="F5" i="8"/>
  <c r="G5" i="8" s="1"/>
  <c r="F6" i="8"/>
  <c r="G6" i="8" s="1"/>
  <c r="F7" i="8"/>
  <c r="G7" i="8" s="1"/>
  <c r="F8" i="8"/>
  <c r="G8" i="8" s="1"/>
  <c r="F9" i="8"/>
  <c r="G9" i="8"/>
  <c r="F10" i="8"/>
  <c r="G10" i="8" s="1"/>
  <c r="F11" i="8"/>
  <c r="G11" i="8"/>
  <c r="F12" i="8"/>
  <c r="G12" i="8" s="1"/>
  <c r="F13" i="8"/>
  <c r="G13" i="8" s="1"/>
  <c r="F14" i="8"/>
  <c r="G14" i="8" s="1"/>
  <c r="F15" i="8"/>
  <c r="G15" i="8"/>
  <c r="F16" i="8"/>
  <c r="G16" i="8" s="1"/>
  <c r="F17" i="8"/>
  <c r="G17" i="8"/>
  <c r="F18" i="8"/>
  <c r="G18" i="8" s="1"/>
  <c r="F19" i="8"/>
  <c r="G19" i="8"/>
  <c r="F20" i="8"/>
  <c r="G20" i="8" s="1"/>
  <c r="F21" i="8"/>
  <c r="G21" i="8" s="1"/>
  <c r="F22" i="8"/>
  <c r="G22" i="8" s="1"/>
  <c r="F23" i="8"/>
  <c r="G23" i="8"/>
  <c r="F24" i="8"/>
  <c r="G24" i="8" s="1"/>
  <c r="F25" i="8"/>
  <c r="G25" i="8" s="1"/>
  <c r="F26" i="8"/>
  <c r="G26" i="8" s="1"/>
  <c r="F27" i="8"/>
  <c r="G27" i="8"/>
  <c r="F28" i="8"/>
  <c r="G28" i="8" s="1"/>
  <c r="F29" i="8"/>
  <c r="G29" i="8" s="1"/>
  <c r="F30" i="8"/>
  <c r="G30" i="8" s="1"/>
  <c r="F31" i="8"/>
  <c r="G31" i="8" s="1"/>
  <c r="F32" i="8"/>
  <c r="G32" i="8" s="1"/>
  <c r="F33" i="8"/>
  <c r="G33" i="8" s="1"/>
  <c r="F34" i="8"/>
  <c r="G34" i="8" s="1"/>
  <c r="F35" i="8"/>
  <c r="G35" i="8"/>
  <c r="F36" i="8"/>
  <c r="G36" i="8" s="1"/>
  <c r="F37" i="8"/>
  <c r="G37" i="8" s="1"/>
  <c r="F38" i="8"/>
  <c r="G38" i="8" s="1"/>
  <c r="F39" i="8"/>
  <c r="G39" i="8" s="1"/>
  <c r="F40" i="8"/>
  <c r="G40" i="8" s="1"/>
  <c r="F41" i="8"/>
  <c r="G41" i="8"/>
  <c r="F42" i="8"/>
  <c r="G42" i="8" s="1"/>
  <c r="F43" i="8"/>
  <c r="G43" i="8"/>
  <c r="F44" i="8"/>
  <c r="G44" i="8" s="1"/>
  <c r="F45" i="8"/>
  <c r="G45" i="8" s="1"/>
  <c r="F46" i="8"/>
  <c r="G46" i="8" s="1"/>
  <c r="F47" i="8"/>
  <c r="G47" i="8"/>
  <c r="F48" i="8"/>
  <c r="G48" i="8" s="1"/>
  <c r="F49" i="8"/>
  <c r="G49" i="8"/>
  <c r="F50" i="8"/>
  <c r="G50" i="8" s="1"/>
  <c r="F51" i="8"/>
  <c r="G51" i="8"/>
  <c r="F52" i="8"/>
  <c r="G52" i="8" s="1"/>
  <c r="F53" i="8"/>
  <c r="G53" i="8" s="1"/>
  <c r="F54" i="8"/>
  <c r="G54" i="8" s="1"/>
  <c r="F55" i="8"/>
  <c r="G55" i="8"/>
  <c r="F56" i="8"/>
  <c r="G56" i="8" s="1"/>
  <c r="F57" i="8"/>
  <c r="G57" i="8" s="1"/>
  <c r="F58" i="8"/>
  <c r="G58" i="8" s="1"/>
  <c r="F59" i="8"/>
  <c r="G59" i="8"/>
  <c r="F60" i="8"/>
  <c r="G60" i="8" s="1"/>
  <c r="F61" i="8"/>
  <c r="G61" i="8" s="1"/>
  <c r="F62" i="8"/>
  <c r="G62" i="8" s="1"/>
  <c r="F63" i="8"/>
  <c r="G63" i="8" s="1"/>
  <c r="F64" i="8"/>
  <c r="G64" i="8" s="1"/>
  <c r="F65" i="8"/>
  <c r="G65" i="8" s="1"/>
  <c r="F66" i="8"/>
  <c r="G66" i="8" s="1"/>
  <c r="F67" i="8"/>
  <c r="G67" i="8"/>
  <c r="F68" i="8"/>
  <c r="G68" i="8" s="1"/>
  <c r="F69" i="8"/>
  <c r="G69" i="8" s="1"/>
  <c r="F70" i="8"/>
  <c r="G70" i="8" s="1"/>
  <c r="F71" i="8"/>
  <c r="G71" i="8" s="1"/>
  <c r="F72" i="8"/>
  <c r="G72" i="8" s="1"/>
  <c r="F73" i="8"/>
  <c r="G73" i="8"/>
  <c r="F74" i="8"/>
  <c r="G74" i="8" s="1"/>
  <c r="F75" i="8"/>
  <c r="G75" i="8"/>
  <c r="F76" i="8"/>
  <c r="G76" i="8" s="1"/>
  <c r="F77" i="8"/>
  <c r="G77" i="8" s="1"/>
  <c r="F78" i="8"/>
  <c r="G78" i="8" s="1"/>
  <c r="F79" i="8"/>
  <c r="G79" i="8"/>
  <c r="F80" i="8"/>
  <c r="G80" i="8" s="1"/>
  <c r="F81" i="8"/>
  <c r="G81" i="8"/>
  <c r="F82" i="8"/>
  <c r="G82" i="8" s="1"/>
  <c r="F83" i="8"/>
  <c r="G83" i="8"/>
  <c r="F84" i="8"/>
  <c r="G84" i="8" s="1"/>
  <c r="F85" i="8"/>
  <c r="G85" i="8" s="1"/>
  <c r="F86" i="8"/>
  <c r="G86" i="8" s="1"/>
  <c r="F87" i="8"/>
  <c r="G87" i="8"/>
  <c r="F88" i="8"/>
  <c r="G88" i="8" s="1"/>
  <c r="F89" i="8"/>
  <c r="G89" i="8" s="1"/>
  <c r="F90" i="8"/>
  <c r="G90" i="8" s="1"/>
  <c r="F91" i="8"/>
  <c r="G91" i="8"/>
  <c r="F92" i="8"/>
  <c r="G92" i="8" s="1"/>
  <c r="F93" i="8"/>
  <c r="G93" i="8" s="1"/>
  <c r="F94" i="8"/>
  <c r="G94" i="8" s="1"/>
  <c r="F95" i="8"/>
  <c r="G95" i="8" s="1"/>
  <c r="F96" i="8"/>
  <c r="G96" i="8" s="1"/>
  <c r="F97" i="8"/>
  <c r="G97" i="8" s="1"/>
  <c r="F98" i="8"/>
  <c r="G98" i="8" s="1"/>
  <c r="F99" i="8"/>
  <c r="G99" i="8"/>
  <c r="F100" i="8"/>
  <c r="G100" i="8" s="1"/>
  <c r="F101" i="8"/>
  <c r="G101" i="8" s="1"/>
  <c r="F102" i="8"/>
  <c r="G102" i="8"/>
  <c r="F103" i="8"/>
  <c r="G103" i="8" s="1"/>
  <c r="F104" i="8"/>
  <c r="G104" i="8"/>
  <c r="F105" i="8"/>
  <c r="G105" i="8" s="1"/>
  <c r="F106" i="8"/>
  <c r="G106" i="8" s="1"/>
  <c r="F107" i="8"/>
  <c r="G107" i="8" s="1"/>
  <c r="F108" i="8"/>
  <c r="G108" i="8" s="1"/>
  <c r="F109" i="8"/>
  <c r="G109" i="8" s="1"/>
  <c r="F110" i="8"/>
  <c r="G110" i="8"/>
  <c r="F111" i="8"/>
  <c r="G111" i="8" s="1"/>
  <c r="F112" i="8"/>
  <c r="G112" i="8"/>
  <c r="F113" i="8"/>
  <c r="G113" i="8" s="1"/>
  <c r="F114" i="8"/>
  <c r="G114" i="8" s="1"/>
  <c r="F115" i="8"/>
  <c r="G115" i="8" s="1"/>
  <c r="F116" i="8"/>
  <c r="G116" i="8" s="1"/>
  <c r="F117" i="8"/>
  <c r="G117" i="8" s="1"/>
  <c r="F118" i="8"/>
  <c r="G118" i="8"/>
  <c r="F119" i="8"/>
  <c r="G119" i="8" s="1"/>
  <c r="F120" i="8"/>
  <c r="G120" i="8"/>
  <c r="F121" i="8"/>
  <c r="G121" i="8" s="1"/>
  <c r="F122" i="8"/>
  <c r="G122" i="8" s="1"/>
  <c r="F123" i="8"/>
  <c r="G123" i="8" s="1"/>
  <c r="F124" i="8"/>
  <c r="G124" i="8" s="1"/>
  <c r="F125" i="8"/>
  <c r="G125" i="8" s="1"/>
  <c r="F126" i="8"/>
  <c r="G126" i="8"/>
  <c r="F127" i="8"/>
  <c r="G127" i="8" s="1"/>
  <c r="F128" i="8"/>
  <c r="G128" i="8"/>
  <c r="F129" i="8"/>
  <c r="G129" i="8" s="1"/>
  <c r="F130" i="8"/>
  <c r="G130" i="8" s="1"/>
  <c r="F131" i="8"/>
  <c r="G131" i="8" s="1"/>
  <c r="F132" i="8"/>
  <c r="G132" i="8" s="1"/>
  <c r="F133" i="8"/>
  <c r="G133" i="8" s="1"/>
  <c r="F135" i="8"/>
  <c r="G135" i="8"/>
  <c r="F136" i="8"/>
  <c r="G136" i="8" s="1"/>
  <c r="F137" i="8"/>
  <c r="G137" i="8"/>
  <c r="F138" i="8"/>
  <c r="G138" i="8" s="1"/>
  <c r="F139" i="8"/>
  <c r="G139" i="8" s="1"/>
  <c r="F140" i="8"/>
  <c r="G140" i="8" s="1"/>
  <c r="F141" i="8"/>
  <c r="G141" i="8" s="1"/>
  <c r="F142" i="8"/>
  <c r="G142" i="8" s="1"/>
  <c r="F143" i="8"/>
  <c r="G143" i="8"/>
  <c r="F144" i="8"/>
  <c r="G144" i="8" s="1"/>
  <c r="F145" i="8"/>
  <c r="G145" i="8"/>
  <c r="F146" i="8"/>
  <c r="G146" i="8" s="1"/>
  <c r="F147" i="8"/>
  <c r="G147" i="8"/>
  <c r="F148" i="8"/>
  <c r="G148" i="8" s="1"/>
  <c r="F149" i="8"/>
  <c r="G149" i="8"/>
  <c r="F150" i="8"/>
  <c r="G150" i="8" s="1"/>
  <c r="F151" i="8"/>
  <c r="G151" i="8"/>
  <c r="F152" i="8"/>
  <c r="G152" i="8" s="1"/>
  <c r="F153" i="8"/>
  <c r="G153" i="8"/>
  <c r="F154" i="8"/>
  <c r="G154" i="8" s="1"/>
  <c r="F155" i="8"/>
  <c r="G155" i="8"/>
  <c r="F156" i="8"/>
  <c r="G156" i="8" s="1"/>
  <c r="F157" i="8"/>
  <c r="G157" i="8"/>
  <c r="F158" i="8"/>
  <c r="G158" i="8" s="1"/>
  <c r="F159" i="8"/>
  <c r="G159" i="8"/>
  <c r="F160" i="8"/>
  <c r="G160" i="8" s="1"/>
  <c r="F161" i="8"/>
  <c r="G161" i="8"/>
  <c r="F162" i="8"/>
  <c r="G162" i="8" s="1"/>
  <c r="F163" i="8"/>
  <c r="G163" i="8"/>
  <c r="F164" i="8"/>
  <c r="G164" i="8" s="1"/>
  <c r="F165" i="8"/>
  <c r="G165" i="8"/>
  <c r="F166" i="8"/>
  <c r="G166" i="8" s="1"/>
  <c r="F167" i="8"/>
  <c r="G167" i="8"/>
  <c r="F168" i="8"/>
  <c r="G168" i="8" s="1"/>
  <c r="F169" i="8"/>
  <c r="G169" i="8"/>
  <c r="F170" i="8"/>
  <c r="G170" i="8" s="1"/>
  <c r="F171" i="8"/>
  <c r="G171" i="8"/>
  <c r="F172" i="8"/>
  <c r="G172" i="8" s="1"/>
  <c r="F173" i="8"/>
  <c r="G173" i="8"/>
  <c r="F174" i="8"/>
  <c r="G174" i="8" s="1"/>
  <c r="F175" i="8"/>
  <c r="G175" i="8"/>
  <c r="F176" i="8"/>
  <c r="G176" i="8" s="1"/>
  <c r="F177" i="8"/>
  <c r="G177" i="8"/>
  <c r="F178" i="8"/>
  <c r="G178" i="8" s="1"/>
  <c r="F179" i="8"/>
  <c r="G179" i="8"/>
  <c r="F180" i="8"/>
  <c r="G180" i="8" s="1"/>
  <c r="F181" i="8"/>
  <c r="G181" i="8"/>
  <c r="F182" i="8"/>
  <c r="G182" i="8" s="1"/>
  <c r="F183" i="8"/>
  <c r="G183" i="8"/>
  <c r="F184" i="8"/>
  <c r="G184" i="8" s="1"/>
  <c r="F185" i="8"/>
  <c r="G185" i="8"/>
  <c r="F186" i="8"/>
  <c r="G186" i="8" s="1"/>
  <c r="F187" i="8"/>
  <c r="G187" i="8"/>
  <c r="F3" i="8"/>
  <c r="G3" i="8" s="1"/>
  <c r="C2" i="8"/>
  <c r="E2" i="8"/>
  <c r="D2" i="8"/>
  <c r="F4" i="9"/>
  <c r="G4" i="9"/>
  <c r="F5" i="9"/>
  <c r="G5" i="9" s="1"/>
  <c r="F6" i="9"/>
  <c r="G6" i="9"/>
  <c r="F7" i="9"/>
  <c r="G7" i="9" s="1"/>
  <c r="F8" i="9"/>
  <c r="G8" i="9"/>
  <c r="F9" i="9"/>
  <c r="G9" i="9" s="1"/>
  <c r="F10" i="9"/>
  <c r="G10" i="9"/>
  <c r="F11" i="9"/>
  <c r="G11" i="9" s="1"/>
  <c r="F12" i="9"/>
  <c r="G12" i="9"/>
  <c r="F13" i="9"/>
  <c r="G13" i="9" s="1"/>
  <c r="F14" i="9"/>
  <c r="G14" i="9"/>
  <c r="F15" i="9"/>
  <c r="G15" i="9" s="1"/>
  <c r="F16" i="9"/>
  <c r="G16" i="9"/>
  <c r="F17" i="9"/>
  <c r="G17" i="9" s="1"/>
  <c r="F18" i="9"/>
  <c r="G18" i="9"/>
  <c r="F19" i="9"/>
  <c r="G19" i="9" s="1"/>
  <c r="F20" i="9"/>
  <c r="G20" i="9"/>
  <c r="F21" i="9"/>
  <c r="G21" i="9" s="1"/>
  <c r="F22" i="9"/>
  <c r="G22" i="9"/>
  <c r="F23" i="9"/>
  <c r="G23" i="9" s="1"/>
  <c r="F24" i="9"/>
  <c r="G24" i="9"/>
  <c r="F25" i="9"/>
  <c r="G25" i="9" s="1"/>
  <c r="F26" i="9"/>
  <c r="G26" i="9"/>
  <c r="F27" i="9"/>
  <c r="G27" i="9" s="1"/>
  <c r="F28" i="9"/>
  <c r="G28" i="9"/>
  <c r="F29" i="9"/>
  <c r="G29" i="9" s="1"/>
  <c r="F30" i="9"/>
  <c r="G30" i="9"/>
  <c r="F31" i="9"/>
  <c r="G31" i="9" s="1"/>
  <c r="F32" i="9"/>
  <c r="G32" i="9"/>
  <c r="F33" i="9"/>
  <c r="G33" i="9" s="1"/>
  <c r="F34" i="9"/>
  <c r="G34" i="9"/>
  <c r="F35" i="9"/>
  <c r="G35" i="9" s="1"/>
  <c r="F36" i="9"/>
  <c r="G36" i="9"/>
  <c r="F37" i="9"/>
  <c r="G37" i="9" s="1"/>
  <c r="F38" i="9"/>
  <c r="G38" i="9"/>
  <c r="F39" i="9"/>
  <c r="G39" i="9" s="1"/>
  <c r="F40" i="9"/>
  <c r="G40" i="9"/>
  <c r="F41" i="9"/>
  <c r="G41" i="9" s="1"/>
  <c r="F42" i="9"/>
  <c r="G42" i="9"/>
  <c r="F43" i="9"/>
  <c r="G43" i="9" s="1"/>
  <c r="F44" i="9"/>
  <c r="G44" i="9"/>
  <c r="F45" i="9"/>
  <c r="G45" i="9" s="1"/>
  <c r="F46" i="9"/>
  <c r="G46" i="9"/>
  <c r="F47" i="9"/>
  <c r="G47" i="9" s="1"/>
  <c r="F48" i="9"/>
  <c r="G48" i="9"/>
  <c r="F49" i="9"/>
  <c r="G49" i="9" s="1"/>
  <c r="F50" i="9"/>
  <c r="G50" i="9"/>
  <c r="F51" i="9"/>
  <c r="G51" i="9" s="1"/>
  <c r="F52" i="9"/>
  <c r="G52" i="9"/>
  <c r="F53" i="9"/>
  <c r="G53" i="9" s="1"/>
  <c r="F54" i="9"/>
  <c r="G54" i="9"/>
  <c r="F55" i="9"/>
  <c r="G55" i="9" s="1"/>
  <c r="F56" i="9"/>
  <c r="G56" i="9"/>
  <c r="F57" i="9"/>
  <c r="G57" i="9" s="1"/>
  <c r="F58" i="9"/>
  <c r="G58" i="9"/>
  <c r="F59" i="9"/>
  <c r="G59" i="9" s="1"/>
  <c r="F60" i="9"/>
  <c r="G60" i="9"/>
  <c r="F61" i="9"/>
  <c r="G61" i="9" s="1"/>
  <c r="F62" i="9"/>
  <c r="G62" i="9"/>
  <c r="F63" i="9"/>
  <c r="G63" i="9" s="1"/>
  <c r="F64" i="9"/>
  <c r="G64" i="9"/>
  <c r="F65" i="9"/>
  <c r="G65" i="9" s="1"/>
  <c r="F66" i="9"/>
  <c r="G66" i="9"/>
  <c r="F67" i="9"/>
  <c r="G67" i="9" s="1"/>
  <c r="F68" i="9"/>
  <c r="G68" i="9"/>
  <c r="F69" i="9"/>
  <c r="G69" i="9" s="1"/>
  <c r="F70" i="9"/>
  <c r="G70" i="9"/>
  <c r="F71" i="9"/>
  <c r="G71" i="9" s="1"/>
  <c r="F72" i="9"/>
  <c r="G72" i="9"/>
  <c r="F73" i="9"/>
  <c r="G73" i="9" s="1"/>
  <c r="F74" i="9"/>
  <c r="G74" i="9"/>
  <c r="F75" i="9"/>
  <c r="G75" i="9" s="1"/>
  <c r="F76" i="9"/>
  <c r="G76" i="9"/>
  <c r="F77" i="9"/>
  <c r="G77" i="9" s="1"/>
  <c r="F78" i="9"/>
  <c r="G78" i="9"/>
  <c r="F79" i="9"/>
  <c r="G79" i="9" s="1"/>
  <c r="F80" i="9"/>
  <c r="G80" i="9"/>
  <c r="F81" i="9"/>
  <c r="G81" i="9" s="1"/>
  <c r="F82" i="9"/>
  <c r="G82" i="9"/>
  <c r="F83" i="9"/>
  <c r="G83" i="9" s="1"/>
  <c r="F84" i="9"/>
  <c r="G84" i="9"/>
  <c r="F85" i="9"/>
  <c r="G85" i="9" s="1"/>
  <c r="F86" i="9"/>
  <c r="G86" i="9"/>
  <c r="F87" i="9"/>
  <c r="G87" i="9" s="1"/>
  <c r="F88" i="9"/>
  <c r="G88" i="9"/>
  <c r="F89" i="9"/>
  <c r="G89" i="9" s="1"/>
  <c r="F90" i="9"/>
  <c r="G90" i="9"/>
  <c r="F91" i="9"/>
  <c r="G91" i="9" s="1"/>
  <c r="F92" i="9"/>
  <c r="G92" i="9"/>
  <c r="F93" i="9"/>
  <c r="G93" i="9" s="1"/>
  <c r="F94" i="9"/>
  <c r="G94" i="9"/>
  <c r="F95" i="9"/>
  <c r="G95" i="9" s="1"/>
  <c r="F96" i="9"/>
  <c r="G96" i="9"/>
  <c r="F97" i="9"/>
  <c r="G97" i="9" s="1"/>
  <c r="F98" i="9"/>
  <c r="G98" i="9"/>
  <c r="F99" i="9"/>
  <c r="G99" i="9" s="1"/>
  <c r="F100" i="9"/>
  <c r="G100" i="9"/>
  <c r="F101" i="9"/>
  <c r="G101" i="9" s="1"/>
  <c r="F102" i="9"/>
  <c r="G102" i="9"/>
  <c r="F103" i="9"/>
  <c r="G103" i="9" s="1"/>
  <c r="F104" i="9"/>
  <c r="G104" i="9"/>
  <c r="F105" i="9"/>
  <c r="G105" i="9" s="1"/>
  <c r="F106" i="9"/>
  <c r="G106" i="9"/>
  <c r="F107" i="9"/>
  <c r="G107" i="9" s="1"/>
  <c r="F108" i="9"/>
  <c r="G108" i="9"/>
  <c r="F109" i="9"/>
  <c r="G109" i="9" s="1"/>
  <c r="F110" i="9"/>
  <c r="G110" i="9"/>
  <c r="F111" i="9"/>
  <c r="G111" i="9" s="1"/>
  <c r="F112" i="9"/>
  <c r="G112" i="9"/>
  <c r="F113" i="9"/>
  <c r="G113" i="9" s="1"/>
  <c r="F114" i="9"/>
  <c r="G114" i="9"/>
  <c r="F115" i="9"/>
  <c r="G115" i="9" s="1"/>
  <c r="F116" i="9"/>
  <c r="G116" i="9"/>
  <c r="F117" i="9"/>
  <c r="G117" i="9" s="1"/>
  <c r="F118" i="9"/>
  <c r="G118" i="9"/>
  <c r="F119" i="9"/>
  <c r="G119" i="9" s="1"/>
  <c r="F120" i="9"/>
  <c r="G120" i="9"/>
  <c r="F121" i="9"/>
  <c r="G121" i="9" s="1"/>
  <c r="F122" i="9"/>
  <c r="G122" i="9"/>
  <c r="F123" i="9"/>
  <c r="G123" i="9" s="1"/>
  <c r="F124" i="9"/>
  <c r="G124" i="9"/>
  <c r="F125" i="9"/>
  <c r="G125" i="9" s="1"/>
  <c r="F126" i="9"/>
  <c r="G126" i="9"/>
  <c r="F127" i="9"/>
  <c r="G127" i="9" s="1"/>
  <c r="F128" i="9"/>
  <c r="G128" i="9"/>
  <c r="F129" i="9"/>
  <c r="G129" i="9" s="1"/>
  <c r="F130" i="9"/>
  <c r="G130" i="9"/>
  <c r="F131" i="9"/>
  <c r="G131" i="9" s="1"/>
  <c r="F132" i="9"/>
  <c r="G132" i="9"/>
  <c r="F133" i="9"/>
  <c r="G133" i="9" s="1"/>
  <c r="F135" i="9"/>
  <c r="G135" i="9"/>
  <c r="F136" i="9"/>
  <c r="G136" i="9" s="1"/>
  <c r="F137" i="9"/>
  <c r="G137" i="9"/>
  <c r="F138" i="9"/>
  <c r="G138" i="9" s="1"/>
  <c r="F139" i="9"/>
  <c r="G139" i="9"/>
  <c r="F140" i="9"/>
  <c r="G140" i="9" s="1"/>
  <c r="F141" i="9"/>
  <c r="G141" i="9"/>
  <c r="F142" i="9"/>
  <c r="G142" i="9" s="1"/>
  <c r="F143" i="9"/>
  <c r="G143" i="9"/>
  <c r="F144" i="9"/>
  <c r="G144" i="9" s="1"/>
  <c r="F145" i="9"/>
  <c r="G145" i="9"/>
  <c r="F146" i="9"/>
  <c r="G146" i="9" s="1"/>
  <c r="F147" i="9"/>
  <c r="G147" i="9"/>
  <c r="F148" i="9"/>
  <c r="G148" i="9" s="1"/>
  <c r="F149" i="9"/>
  <c r="G149" i="9"/>
  <c r="F150" i="9"/>
  <c r="G150" i="9" s="1"/>
  <c r="F151" i="9"/>
  <c r="G151" i="9"/>
  <c r="F152" i="9"/>
  <c r="G152" i="9" s="1"/>
  <c r="F153" i="9"/>
  <c r="G153" i="9"/>
  <c r="F154" i="9"/>
  <c r="G154" i="9" s="1"/>
  <c r="F155" i="9"/>
  <c r="G155" i="9"/>
  <c r="F156" i="9"/>
  <c r="G156" i="9" s="1"/>
  <c r="F157" i="9"/>
  <c r="G157" i="9"/>
  <c r="F158" i="9"/>
  <c r="G158" i="9" s="1"/>
  <c r="F159" i="9"/>
  <c r="G159" i="9"/>
  <c r="F160" i="9"/>
  <c r="G160" i="9" s="1"/>
  <c r="F161" i="9"/>
  <c r="G161" i="9"/>
  <c r="F162" i="9"/>
  <c r="G162" i="9" s="1"/>
  <c r="F163" i="9"/>
  <c r="G163" i="9"/>
  <c r="F164" i="9"/>
  <c r="G164" i="9" s="1"/>
  <c r="F165" i="9"/>
  <c r="G165" i="9"/>
  <c r="F166" i="9"/>
  <c r="G166" i="9" s="1"/>
  <c r="F167" i="9"/>
  <c r="G167" i="9"/>
  <c r="F168" i="9"/>
  <c r="G168" i="9" s="1"/>
  <c r="F169" i="9"/>
  <c r="G169" i="9"/>
  <c r="F170" i="9"/>
  <c r="G170" i="9" s="1"/>
  <c r="F171" i="9"/>
  <c r="G171" i="9"/>
  <c r="F172" i="9"/>
  <c r="G172" i="9" s="1"/>
  <c r="F173" i="9"/>
  <c r="G173" i="9"/>
  <c r="F174" i="9"/>
  <c r="G174" i="9" s="1"/>
  <c r="F175" i="9"/>
  <c r="G175" i="9"/>
  <c r="F176" i="9"/>
  <c r="G176" i="9" s="1"/>
  <c r="F177" i="9"/>
  <c r="G177" i="9"/>
  <c r="F178" i="9"/>
  <c r="G178" i="9" s="1"/>
  <c r="F179" i="9"/>
  <c r="G179" i="9"/>
  <c r="F180" i="9"/>
  <c r="G180" i="9" s="1"/>
  <c r="F181" i="9"/>
  <c r="G181" i="9"/>
  <c r="F182" i="9"/>
  <c r="G182" i="9" s="1"/>
  <c r="F183" i="9"/>
  <c r="G183" i="9"/>
  <c r="F184" i="9"/>
  <c r="G184" i="9" s="1"/>
  <c r="F185" i="9"/>
  <c r="G185" i="9"/>
  <c r="F186" i="9"/>
  <c r="G186" i="9" s="1"/>
  <c r="F187" i="9"/>
  <c r="G187" i="9"/>
  <c r="F3" i="9"/>
  <c r="G3" i="9" s="1"/>
  <c r="D2" i="9"/>
  <c r="C2" i="9"/>
  <c r="E2" i="9" s="1"/>
  <c r="CC20" i="1"/>
  <c r="CE20" i="1"/>
  <c r="CG20" i="1"/>
  <c r="CI20" i="1"/>
  <c r="CK20" i="1"/>
  <c r="CK35" i="1"/>
  <c r="CI35" i="1"/>
  <c r="CG35" i="1"/>
  <c r="CE35" i="1"/>
  <c r="CC35" i="1"/>
  <c r="CK31" i="1"/>
  <c r="CI31" i="1"/>
  <c r="CG31" i="1"/>
  <c r="CE31" i="1"/>
  <c r="CC31" i="1"/>
  <c r="CK33" i="1"/>
  <c r="CI33" i="1"/>
  <c r="CG33" i="1"/>
  <c r="CE33" i="1"/>
  <c r="CC33" i="1"/>
  <c r="CC32" i="1"/>
  <c r="CE32" i="1"/>
  <c r="CG32" i="1"/>
  <c r="CI32" i="1"/>
  <c r="CK32" i="1"/>
  <c r="CK30" i="1"/>
  <c r="CI30" i="1"/>
  <c r="CG30" i="1"/>
  <c r="CE30" i="1"/>
  <c r="CC30" i="1"/>
  <c r="CK29" i="1"/>
  <c r="CI29" i="1"/>
  <c r="CG29" i="1"/>
  <c r="CE29" i="1"/>
  <c r="CC29" i="1"/>
  <c r="CK25" i="1"/>
  <c r="CK34" i="1"/>
  <c r="CI25" i="1"/>
  <c r="CI34" i="1"/>
  <c r="CG25" i="1"/>
  <c r="CG34" i="1"/>
  <c r="CE25" i="1"/>
  <c r="CE34" i="1"/>
  <c r="CK26" i="1"/>
  <c r="CI26" i="1"/>
  <c r="CG26" i="1"/>
  <c r="CE26" i="1"/>
  <c r="CC26" i="1"/>
  <c r="CC25" i="1"/>
  <c r="CC34" i="1"/>
  <c r="I2" i="2" l="1"/>
  <c r="H2" i="7"/>
  <c r="H2" i="8"/>
  <c r="I2" i="8"/>
  <c r="H2" i="9"/>
  <c r="I2" i="9"/>
  <c r="H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Anna</author>
    <author>SNSD</author>
  </authors>
  <commentList>
    <comment ref="CZ1" authorId="0" shapeId="0" xr:uid="{00000000-0006-0000-0A00-000001000000}">
      <text>
        <r>
          <rPr>
            <b/>
            <sz val="8"/>
            <color indexed="81"/>
            <rFont val="Tahoma"/>
          </rPr>
          <t>Anna:</t>
        </r>
        <r>
          <rPr>
            <sz val="8"/>
            <color indexed="81"/>
            <rFont val="Tahoma"/>
          </rPr>
          <t xml:space="preserve">
not variable</t>
        </r>
      </text>
    </comment>
    <comment ref="DA1" authorId="1" shapeId="0" xr:uid="{00000000-0006-0000-0A00-000002000000}">
      <text>
        <r>
          <rPr>
            <b/>
            <sz val="8"/>
            <color indexed="81"/>
            <rFont val="Tahoma"/>
          </rPr>
          <t>SNSD:</t>
        </r>
        <r>
          <rPr>
            <sz val="8"/>
            <color indexed="81"/>
            <rFont val="Tahoma"/>
          </rPr>
          <t xml:space="preserve">
colour character!</t>
        </r>
      </text>
    </comment>
    <comment ref="DR1" authorId="1" shapeId="0" xr:uid="{00000000-0006-0000-0A00-000003000000}">
      <text>
        <r>
          <rPr>
            <b/>
            <sz val="8"/>
            <color indexed="81"/>
            <rFont val="Tahoma"/>
          </rPr>
          <t>SNSD:</t>
        </r>
        <r>
          <rPr>
            <sz val="8"/>
            <color indexed="81"/>
            <rFont val="Tahoma"/>
          </rPr>
          <t xml:space="preserve">
colour character!</t>
        </r>
      </text>
    </comment>
    <comment ref="DH2" authorId="0" shapeId="0" xr:uid="{00000000-0006-0000-0A00-000004000000}">
      <text>
        <r>
          <rPr>
            <b/>
            <sz val="8"/>
            <color indexed="81"/>
            <rFont val="Tahoma"/>
          </rPr>
          <t>Anna:</t>
        </r>
        <r>
          <rPr>
            <sz val="8"/>
            <color indexed="81"/>
            <rFont val="Tahoma"/>
          </rPr>
          <t xml:space="preserve">
if the only dark scaling there is forms a separate element, it is coded double...
</t>
        </r>
      </text>
    </comment>
    <comment ref="DP4" authorId="0" shapeId="0" xr:uid="{00000000-0006-0000-0A00-000005000000}">
      <text>
        <r>
          <rPr>
            <b/>
            <sz val="8"/>
            <color indexed="81"/>
            <rFont val="Tahoma"/>
          </rPr>
          <t>Anna:</t>
        </r>
        <r>
          <rPr>
            <sz val="8"/>
            <color indexed="81"/>
            <rFont val="Tahoma"/>
          </rPr>
          <t xml:space="preserve">
The median patch is also part of the abdominal line.</t>
        </r>
      </text>
    </comment>
    <comment ref="DW11" authorId="0" shapeId="0" xr:uid="{00000000-0006-0000-0A00-000006000000}">
      <text>
        <r>
          <rPr>
            <b/>
            <sz val="8"/>
            <color indexed="81"/>
            <rFont val="Tahoma"/>
          </rPr>
          <t>Anna:</t>
        </r>
        <r>
          <rPr>
            <sz val="8"/>
            <color indexed="81"/>
            <rFont val="Tahoma"/>
          </rPr>
          <t xml:space="preserve">
fused with PM 1+2
</t>
        </r>
      </text>
    </comment>
    <comment ref="DR14" authorId="0" shapeId="0" xr:uid="{00000000-0006-0000-0A00-000007000000}">
      <text>
        <r>
          <rPr>
            <b/>
            <sz val="8"/>
            <color indexed="81"/>
            <rFont val="Tahoma"/>
          </rPr>
          <t>Anna:</t>
        </r>
        <r>
          <rPr>
            <sz val="8"/>
            <color indexed="81"/>
            <rFont val="Tahoma"/>
          </rPr>
          <t xml:space="preserve">
specimen is mouldy, so the code is not sure.</t>
        </r>
      </text>
    </comment>
    <comment ref="DI32" authorId="0" shapeId="0" xr:uid="{00000000-0006-0000-0A00-000008000000}">
      <text>
        <r>
          <rPr>
            <b/>
            <sz val="8"/>
            <color indexed="81"/>
            <rFont val="Tahoma"/>
          </rPr>
          <t>Anna:</t>
        </r>
        <r>
          <rPr>
            <sz val="8"/>
            <color indexed="81"/>
            <rFont val="Tahoma"/>
          </rPr>
          <t xml:space="preserve">
white scales are hard to spot in between the beige ones.....
MAYBE ALL ARE BEIGE????</t>
        </r>
      </text>
    </comment>
    <comment ref="DK34" authorId="0" shapeId="0" xr:uid="{00000000-0006-0000-0A00-000009000000}">
      <text>
        <r>
          <rPr>
            <b/>
            <sz val="8"/>
            <color indexed="81"/>
            <rFont val="Tahoma"/>
          </rPr>
          <t>Anna:</t>
        </r>
        <r>
          <rPr>
            <sz val="8"/>
            <color indexed="81"/>
            <rFont val="Tahoma"/>
          </rPr>
          <t xml:space="preserve">
although scales are a bit off-white...
</t>
        </r>
      </text>
    </comment>
  </commentList>
</comments>
</file>

<file path=xl/sharedStrings.xml><?xml version="1.0" encoding="utf-8"?>
<sst xmlns="http://schemas.openxmlformats.org/spreadsheetml/2006/main" count="3210" uniqueCount="644">
  <si>
    <t xml:space="preserve">absent (0) / present, surrounding or immediately basal of the position of discal spot (1) </t>
  </si>
  <si>
    <t>Discal spot, presence</t>
  </si>
  <si>
    <t>Discal spot, i/p, colour</t>
  </si>
  <si>
    <t xml:space="preserve">Marginal band, colour compared to submarginal band </t>
  </si>
  <si>
    <t>C01</t>
  </si>
  <si>
    <t>C02</t>
  </si>
  <si>
    <t>C03</t>
  </si>
  <si>
    <t>C04</t>
  </si>
  <si>
    <t>Median band, distinct cream or white spot on inner margin, presence</t>
  </si>
  <si>
    <t>Median band, colour intensity</t>
  </si>
  <si>
    <t>Inner edge of  submarginal band, prologation towards base along veins, presence</t>
  </si>
  <si>
    <t>Inner edge of  submarginal band, prologation towards base between each of veins M1 and CuA2, presence</t>
  </si>
  <si>
    <t>Underside, black tornal spot, presence</t>
  </si>
  <si>
    <t>head</t>
  </si>
  <si>
    <t>thorax</t>
  </si>
  <si>
    <t>abdom</t>
  </si>
  <si>
    <t>legs</t>
  </si>
  <si>
    <t>fwings</t>
  </si>
  <si>
    <t>hwings</t>
  </si>
  <si>
    <t>character</t>
  </si>
  <si>
    <t>inner edge tegula, if not ground colour, colouration</t>
  </si>
  <si>
    <t>Arolium, presence</t>
  </si>
  <si>
    <t>A2</t>
  </si>
  <si>
    <t>A3</t>
  </si>
  <si>
    <t>A4</t>
  </si>
  <si>
    <t>A4-6</t>
  </si>
  <si>
    <t>char states</t>
  </si>
  <si>
    <t>abs (0) / pr (1)</t>
  </si>
  <si>
    <t>not fused (0) / fused (1)</t>
  </si>
  <si>
    <t>H01</t>
  </si>
  <si>
    <t>H02</t>
  </si>
  <si>
    <t>T01</t>
  </si>
  <si>
    <t>T02</t>
  </si>
  <si>
    <t>T03</t>
  </si>
  <si>
    <t>T04</t>
  </si>
  <si>
    <t>T05</t>
  </si>
  <si>
    <t>T06</t>
  </si>
  <si>
    <t>T07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</si>
  <si>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</si>
  <si>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</si>
  <si>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</si>
  <si>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</si>
  <si>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</si>
  <si>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</si>
  <si>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</si>
  <si>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</si>
  <si>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</si>
  <si>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</si>
  <si>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</si>
  <si>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</si>
  <si>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</si>
  <si>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</si>
  <si>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L01</t>
  </si>
  <si>
    <t>L02</t>
  </si>
  <si>
    <t>L03</t>
  </si>
  <si>
    <t>fW15</t>
  </si>
  <si>
    <t>fW16</t>
  </si>
  <si>
    <t>fW17</t>
  </si>
  <si>
    <t>fW18</t>
  </si>
  <si>
    <t>fW20</t>
  </si>
  <si>
    <t>fW21</t>
  </si>
  <si>
    <t>fW22</t>
  </si>
  <si>
    <t>fW23</t>
  </si>
  <si>
    <t>fW24</t>
  </si>
  <si>
    <t>fW26</t>
  </si>
  <si>
    <t>fW32</t>
  </si>
  <si>
    <t>fW33</t>
  </si>
  <si>
    <t>fW35</t>
  </si>
  <si>
    <t>fW36</t>
  </si>
  <si>
    <t>fW37</t>
  </si>
  <si>
    <t>fW38</t>
  </si>
  <si>
    <t>fW39</t>
  </si>
  <si>
    <t>fW43</t>
  </si>
  <si>
    <t>hW02</t>
  </si>
  <si>
    <t>hW04</t>
  </si>
  <si>
    <t>hW05</t>
  </si>
  <si>
    <t>hW06</t>
  </si>
  <si>
    <t>species</t>
  </si>
  <si>
    <t>?</t>
  </si>
  <si>
    <t>ground colour (0) / paler (1)</t>
  </si>
  <si>
    <t>all along (0) / pale only distally (1)</t>
  </si>
  <si>
    <t>outer edge tegula, if not ground colour, amount of pale coverage (partly Derzh.)</t>
  </si>
  <si>
    <t>outer edge tegula, if paler, colour</t>
  </si>
  <si>
    <t>A16</t>
  </si>
  <si>
    <t>T10</t>
  </si>
  <si>
    <t>H04</t>
  </si>
  <si>
    <t>absent (0) / present at least over basal half (1)</t>
  </si>
  <si>
    <t>foreleg basitarsus outer supernumerary spines, presence (at least near the base)</t>
  </si>
  <si>
    <t>Hindwing median band, colour between 1A and inner margin relative to rest of band</t>
  </si>
  <si>
    <t>same (0) / paler (1)</t>
  </si>
  <si>
    <t>darker (0) / concol. (1)</t>
  </si>
  <si>
    <t>straight or slightly convex (0) / concave (1)</t>
  </si>
  <si>
    <t>1 just</t>
  </si>
  <si>
    <t>0 just</t>
  </si>
  <si>
    <t>straight or evenly curved (0) / strongly dentate (1)</t>
  </si>
  <si>
    <t>comma mark</t>
  </si>
  <si>
    <t>1</t>
  </si>
  <si>
    <t>0</t>
  </si>
  <si>
    <t>veins across postmedian band, colour</t>
  </si>
  <si>
    <t>not enlarged and fewer (0) / enlarged and fewer (1)</t>
  </si>
  <si>
    <t>foreleg basitarsus outer row of spines, spines, size and number (compared to other rows)</t>
  </si>
  <si>
    <t>concolorous (0) / paler (1) .......0* very slightly paler</t>
  </si>
  <si>
    <t>absent (0) / present (1)</t>
  </si>
  <si>
    <t>T11</t>
  </si>
  <si>
    <t>posterior half of the mesothorax, pale median scales, i/p, extent</t>
  </si>
  <si>
    <t>posterior half of the mesothorax,  median scales paler than middle area of tegula, presence</t>
  </si>
  <si>
    <t>restricted to a pair of small subdorsal patches (0) / extending over almost the entire width of mesothorax (1)</t>
  </si>
  <si>
    <t>not extending mesad of black spots (0) / extending mesad of black spots (1)</t>
  </si>
  <si>
    <t>covering only a part of the segment, always leaving an anterior area of pale scaling (0) / covering whole segment, no pale scaling (1)</t>
  </si>
  <si>
    <t>A3-6</t>
  </si>
  <si>
    <t>-</t>
  </si>
  <si>
    <t xml:space="preserve">distance from wing margin to outer edge of PM6, relative to distance from outer edge of PM6 to inner edge of PM5 measured along CuA1 (Harb./Derzh.) </t>
  </si>
  <si>
    <t>distance from wing margin to outer edge of PM6 measured along CuA1</t>
  </si>
  <si>
    <t>value of ratio</t>
  </si>
  <si>
    <t xml:space="preserve">ground colour (0) / dark green or brown (1) </t>
  </si>
  <si>
    <t>measur.</t>
  </si>
  <si>
    <t>max. forewing width</t>
  </si>
  <si>
    <t>max. forewing length</t>
  </si>
  <si>
    <t>A01</t>
  </si>
  <si>
    <t>H. livornicoides 272004</t>
  </si>
  <si>
    <t>H. livornicoides 272006</t>
  </si>
  <si>
    <t>H. livornicoides 272008</t>
  </si>
  <si>
    <t>H. livornicoides 272011</t>
  </si>
  <si>
    <t>H. livornica 274445</t>
  </si>
  <si>
    <t>H. annei 271803</t>
  </si>
  <si>
    <t>AS</t>
  </si>
  <si>
    <t>PS</t>
  </si>
  <si>
    <t>forewing Qy ratio: distance between inner margin PM5 and outer margin PM6 on posterior wing margin (width of postmedian band) div by AS</t>
  </si>
  <si>
    <t>forewing Qx ratio: PS div by AS</t>
  </si>
  <si>
    <t>width of postmedian band at inner wing margin</t>
  </si>
  <si>
    <t>H. biguttata 271823</t>
  </si>
  <si>
    <t>H. biguttata 271820</t>
  </si>
  <si>
    <t xml:space="preserve"> A6</t>
  </si>
  <si>
    <t>A5</t>
  </si>
  <si>
    <t>Fringes in the form of rings of pale scales on abdom segm, if broken, median extent of lateral white fringe</t>
  </si>
  <si>
    <t>A2, A3</t>
  </si>
  <si>
    <t>continuous (0) / broken subdorsally leaving a median patch (1) / broken and  median patch absent (2)</t>
  </si>
  <si>
    <t>developed in nearly its entire length, from inner edge to costa (0) / present only distally, i.e. from costa to no further than M2 (1)</t>
  </si>
  <si>
    <t>dark (0) / pale (1)</t>
  </si>
  <si>
    <t>restricted to wing base (0) / also present immediatly distal to spot c (1)</t>
  </si>
  <si>
    <t>Inner edge of hindwing submarginal band, shape</t>
  </si>
  <si>
    <t>prolongation basally along veins (0) / prolongation in between veins (1)</t>
  </si>
  <si>
    <t>Inner edge of hindwing submarginal band, if dentate or sinuous, position of prolongation</t>
  </si>
  <si>
    <t>forewing Q8 ratio: max. forewing width div by AS</t>
  </si>
  <si>
    <t>0 (beige)</t>
  </si>
  <si>
    <t>H. centralasiae 271593</t>
  </si>
  <si>
    <t>H. centralasiae 271594</t>
  </si>
  <si>
    <t>H. centralasiae 271587</t>
  </si>
  <si>
    <t>H. centralasiae 271585</t>
  </si>
  <si>
    <t>H. h. hippophaes 271969</t>
  </si>
  <si>
    <t>H. h. hippophaes 271975</t>
  </si>
  <si>
    <t>H. h. bienerti 271753</t>
  </si>
  <si>
    <t>H. h. bienerti 271751</t>
  </si>
  <si>
    <t>H. chamyla 271656</t>
  </si>
  <si>
    <t>R. opheltes 272030</t>
  </si>
  <si>
    <t>R. opheltes 272027</t>
  </si>
  <si>
    <t>R. opheltes 272033</t>
  </si>
  <si>
    <t>R. marshalli 272079</t>
  </si>
  <si>
    <t>R. marshalli 272080</t>
  </si>
  <si>
    <t>R. marshalli 272081</t>
  </si>
  <si>
    <t>R. marshalli 272082</t>
  </si>
  <si>
    <t>fW25</t>
  </si>
  <si>
    <t>forewing Q9 ratio: max. forewing length div by AS</t>
  </si>
  <si>
    <t>separate element (compared to background scaling) in cells c, d (Derzh. D), i/p, shape</t>
  </si>
  <si>
    <t>not forming a single  rounded or oval element (0) / apically convergent to form a single  rounded or oval  element (1)</t>
  </si>
  <si>
    <t>absent, i.e. dark just fades out (0) / one or both cells have scales that are darker than the background, and form an overlying separate element (1)</t>
  </si>
  <si>
    <t>mostly smooth or irregular (0) / regularly dentate or sinuous (1)</t>
  </si>
  <si>
    <t>H. wilsoni 271990</t>
  </si>
  <si>
    <t>H. wilsoni 271982</t>
  </si>
  <si>
    <t>H. wilsoni 271980</t>
  </si>
  <si>
    <t>H. wilsoni 271979</t>
  </si>
  <si>
    <t>H. perkensi 271630</t>
  </si>
  <si>
    <t>H. perkensi 271621</t>
  </si>
  <si>
    <t>H. perkensi 271624</t>
  </si>
  <si>
    <t>H. perkensi 271627</t>
  </si>
  <si>
    <t>H. n. crimea  271675</t>
  </si>
  <si>
    <t>H. n. crimea 271666</t>
  </si>
  <si>
    <t>H. n. sheljozkoi 271889</t>
  </si>
  <si>
    <t>H. n. lathyrus 271661</t>
  </si>
  <si>
    <t>H. n. lathyrus 271657</t>
  </si>
  <si>
    <t>area between lines PM5 &amp; PM6 distal to  the vein CuA2, colour</t>
  </si>
  <si>
    <t>H. n. nicea 813544</t>
  </si>
  <si>
    <t>H. n. nicea 813545</t>
  </si>
  <si>
    <t>H. n. sheljozkoi 813546</t>
  </si>
  <si>
    <t>H. c. hawaiiensis 271619</t>
  </si>
  <si>
    <t>H. c. hawaiiensis TYPE 271620</t>
  </si>
  <si>
    <t>H. c. calida 271651</t>
  </si>
  <si>
    <t>H. c. calida 271636</t>
  </si>
  <si>
    <t>H. n. castissima 8135467</t>
  </si>
  <si>
    <t>H. n. castissima 8135468</t>
  </si>
  <si>
    <t>concolorous along entire length (0) / darker over at least the basal half, compared to distally (1)</t>
  </si>
  <si>
    <t>H. h. hippophaes 813505</t>
  </si>
  <si>
    <t>H. h. hippophaes  813506</t>
  </si>
  <si>
    <t>H. h. bienerti 813507</t>
  </si>
  <si>
    <t>H. h. bienerti 813508</t>
  </si>
  <si>
    <t>R. opheltes 813509</t>
  </si>
  <si>
    <t>H. g. gallii 813510</t>
  </si>
  <si>
    <t>H. g. gallii 813511</t>
  </si>
  <si>
    <t>H. g. gallii 813512</t>
  </si>
  <si>
    <t>H. g. gallii 813513</t>
  </si>
  <si>
    <t>H. g. intermedia 813514</t>
  </si>
  <si>
    <t>H. g. intermedia 813515</t>
  </si>
  <si>
    <t>H. g. intermedia 813516</t>
  </si>
  <si>
    <t>H. g. intermedia 813517</t>
  </si>
  <si>
    <t>H. biguttata 813518</t>
  </si>
  <si>
    <t>H. biguttata 813519</t>
  </si>
  <si>
    <t>H. vespertilio 813520</t>
  </si>
  <si>
    <t>H. vespertilio 813521</t>
  </si>
  <si>
    <t>H. vespertilio 813522</t>
  </si>
  <si>
    <t>H. vespertilio 813523</t>
  </si>
  <si>
    <t>H. zygophylli 813524</t>
  </si>
  <si>
    <t>H. livornica 813527</t>
  </si>
  <si>
    <t>H. livornica 813528</t>
  </si>
  <si>
    <t>H. livornica 813529</t>
  </si>
  <si>
    <t>H. lineata 813530</t>
  </si>
  <si>
    <t>H. lineata 813531</t>
  </si>
  <si>
    <t>H. lineata 813532</t>
  </si>
  <si>
    <t>H. lineata 813533</t>
  </si>
  <si>
    <t>H. euphorbiarum 813534</t>
  </si>
  <si>
    <t>H. euphorbiarum 813535</t>
  </si>
  <si>
    <t>Deilephila porcellus 813536</t>
  </si>
  <si>
    <t>Deilephila askoldensis 813537</t>
  </si>
  <si>
    <t>Deilephila elpenor 813538</t>
  </si>
  <si>
    <t>Hippotion celerio 813540</t>
  </si>
  <si>
    <t>H. g. intermedia 813539</t>
  </si>
  <si>
    <t>Theretra oldenlandiae 813541</t>
  </si>
  <si>
    <t>Xylophanes tersa 813542</t>
  </si>
  <si>
    <t>Xylophanes loelia 813543</t>
  </si>
  <si>
    <t>Chaerocina dohertyi 274526</t>
  </si>
  <si>
    <t>H. livornica 271931</t>
  </si>
  <si>
    <t>H. livornicoides 272000</t>
  </si>
  <si>
    <t>H. annei 271806</t>
  </si>
  <si>
    <t>H. c. hawaiensis 271618</t>
  </si>
  <si>
    <t>H. wilsoni 271984</t>
  </si>
  <si>
    <t>H. sammuti 271694</t>
  </si>
  <si>
    <t>H. cretica 271684</t>
  </si>
  <si>
    <t>H. t. tithymali 271939</t>
  </si>
  <si>
    <t>H. t. gecki 272251</t>
  </si>
  <si>
    <t>H. t. mauretanica 274431</t>
  </si>
  <si>
    <t>H. nervosa 271553</t>
  </si>
  <si>
    <t>H. chuvilini 271536</t>
  </si>
  <si>
    <t>H. t. himyarensis 271614</t>
  </si>
  <si>
    <t>H. siehei 271581</t>
  </si>
  <si>
    <t>H. centralasiae 271586</t>
  </si>
  <si>
    <t>H. n. castissima 271878</t>
  </si>
  <si>
    <t>H. n. nicea 271484</t>
  </si>
  <si>
    <t>H. n. crimea 271670</t>
  </si>
  <si>
    <t>H. n. sheljuzkoi 271879</t>
  </si>
  <si>
    <t>H. n. lathyrus 271662</t>
  </si>
  <si>
    <t>H. h. bienerti 271748</t>
  </si>
  <si>
    <t>H. chamyla 271655</t>
  </si>
  <si>
    <t>Rhodafra opheltes  272019</t>
  </si>
  <si>
    <t>H. lineata 271704</t>
  </si>
  <si>
    <t>H. euphorbiarum 271791</t>
  </si>
  <si>
    <t>H. zygophylli 271460</t>
  </si>
  <si>
    <t>H. g. gallii 271515</t>
  </si>
  <si>
    <t>H. biguttata 271826</t>
  </si>
  <si>
    <t>H. h. hippophaes 271864</t>
  </si>
  <si>
    <t>H. vespertilio 271436</t>
  </si>
  <si>
    <t>H. c. calida 271653</t>
  </si>
  <si>
    <t>H. perkensi 271628</t>
  </si>
  <si>
    <t>H. costata 271530</t>
  </si>
  <si>
    <t>H. dahlii 271424</t>
  </si>
  <si>
    <t>H. t. deserticola 271492</t>
  </si>
  <si>
    <t>Basiothea charis 274535</t>
  </si>
  <si>
    <t>Basiothea schenki 274539</t>
  </si>
  <si>
    <t>Chaerocina jordani 274526</t>
  </si>
  <si>
    <t>Rhodafra marshalli 272083</t>
  </si>
  <si>
    <t>H. zygophylli 813526</t>
  </si>
  <si>
    <t>H. siehei 2711582</t>
  </si>
  <si>
    <t>H. siehei 274756</t>
  </si>
  <si>
    <t>H. zygophylli 813525</t>
  </si>
  <si>
    <t>H. euphorbiarum 813551</t>
  </si>
  <si>
    <t>H. euphorbiarum 271780</t>
  </si>
  <si>
    <t>H. zygophylli 271454</t>
  </si>
  <si>
    <t>H. costata 271529</t>
  </si>
  <si>
    <t>H. costata 271531</t>
  </si>
  <si>
    <t>H. costata 813556</t>
  </si>
  <si>
    <t>H. costata 271532</t>
  </si>
  <si>
    <t>H. chuvilini 271535</t>
  </si>
  <si>
    <t>H. chuvilini 271537</t>
  </si>
  <si>
    <t>H. chuvilini 271534</t>
  </si>
  <si>
    <t>H. chuvilini 271533</t>
  </si>
  <si>
    <t>H. nervosa 271545</t>
  </si>
  <si>
    <t>H. nervosa 271552</t>
  </si>
  <si>
    <t>H. nervosa 271554</t>
  </si>
  <si>
    <t>H. nervosa 271559</t>
  </si>
  <si>
    <t>H. r.robertsi 271539 LTYPE</t>
  </si>
  <si>
    <t>H. r.robertsi 271543</t>
  </si>
  <si>
    <t>H. r.peplidis 271580</t>
  </si>
  <si>
    <t>H. r.peplidis 271567</t>
  </si>
  <si>
    <t>H. dahlii 271419</t>
  </si>
  <si>
    <t>H. dahlii 813555</t>
  </si>
  <si>
    <t>H. dahlii 271425</t>
  </si>
  <si>
    <t>H. dahlii 271422</t>
  </si>
  <si>
    <t>H. e.conspicua 271906</t>
  </si>
  <si>
    <t>H. e.conspicua 813553</t>
  </si>
  <si>
    <t>H. e.euphorbiae 271762</t>
  </si>
  <si>
    <t>H. e.euphorbiae 813554</t>
  </si>
  <si>
    <t>H. t. himyarensis 271615</t>
  </si>
  <si>
    <t>H. t. himyarensis 271605</t>
  </si>
  <si>
    <t>H. sammuti 271698</t>
  </si>
  <si>
    <t>H. cretica 271685</t>
  </si>
  <si>
    <t>H. cretica 271692</t>
  </si>
  <si>
    <t>H. t. gecki 271603</t>
  </si>
  <si>
    <t>H. t. gecki 272252</t>
  </si>
  <si>
    <t>H. t. tithymali 271947</t>
  </si>
  <si>
    <t>H. t. tithymali 271946</t>
  </si>
  <si>
    <t>H. t. deserticola 271501</t>
  </si>
  <si>
    <t>D. askoldensis 272708</t>
  </si>
  <si>
    <t>D. porcellus 272692</t>
  </si>
  <si>
    <t>H. t. deserticola 813557</t>
  </si>
  <si>
    <t>H. t. mauretanica 813558</t>
  </si>
  <si>
    <t>H. t. mauretanica 813559</t>
  </si>
  <si>
    <t>D. elpenor 813560</t>
  </si>
  <si>
    <r>
      <t xml:space="preserve">Costa, white </t>
    </r>
    <r>
      <rPr>
        <sz val="10"/>
        <color indexed="10"/>
        <rFont val="Arial"/>
        <family val="2"/>
      </rPr>
      <t>pale</t>
    </r>
    <r>
      <rPr>
        <sz val="10"/>
        <rFont val="Arial"/>
      </rPr>
      <t xml:space="preserve"> scaling, presence</t>
    </r>
  </si>
  <si>
    <t>H. sammuti 2000-188 MCB102</t>
  </si>
  <si>
    <t>H. sammuti 2000-188 MCB103</t>
  </si>
  <si>
    <t>H. sammuti 271697</t>
  </si>
  <si>
    <t>H. cretica 271676</t>
  </si>
  <si>
    <t>H. cretica 271682</t>
  </si>
  <si>
    <t>BS</t>
  </si>
  <si>
    <t>H. renneri Nepal</t>
  </si>
  <si>
    <t>H. renneri 812867</t>
  </si>
  <si>
    <t>gold (0) / wt or yellowish, or pinkish (1)</t>
  </si>
  <si>
    <t>H. e.euphorbiae 271778</t>
  </si>
  <si>
    <t>H. r.peplidis 271564</t>
  </si>
  <si>
    <t>H. r.robertsi 271541</t>
  </si>
  <si>
    <t>H. annei 271811</t>
  </si>
  <si>
    <t>H. annei 271815</t>
  </si>
  <si>
    <t>H. annei 271816</t>
  </si>
  <si>
    <t>H. e.conspicua 271902</t>
  </si>
  <si>
    <t>Calculations of character states....</t>
  </si>
  <si>
    <t>min</t>
  </si>
  <si>
    <t>max</t>
  </si>
  <si>
    <t>difference min-max</t>
  </si>
  <si>
    <t>min code</t>
  </si>
  <si>
    <t>max code</t>
  </si>
  <si>
    <t>fW29 value</t>
  </si>
  <si>
    <t>FW29-min</t>
  </si>
  <si>
    <t>(FW29-min)/diff.</t>
  </si>
  <si>
    <t>CODE!</t>
  </si>
  <si>
    <t>(FW31-min)/diff.</t>
  </si>
  <si>
    <t>FW31-min</t>
  </si>
  <si>
    <t>fW31 value</t>
  </si>
  <si>
    <t>(FW30-min)/diff.</t>
  </si>
  <si>
    <t>FW30-min</t>
  </si>
  <si>
    <t>fW30 value</t>
  </si>
  <si>
    <t>fW32 value</t>
  </si>
  <si>
    <t>FW32-min</t>
  </si>
  <si>
    <t>(FW32-min)/diff.</t>
  </si>
  <si>
    <t>Graph of character states....</t>
  </si>
  <si>
    <t>pale yellow or pinkish (0) / white (1) / orange (2) ...........  ... DAYLIGHT!!</t>
  </si>
  <si>
    <t xml:space="preserve">irregular, diffuse band or patch (0) / regular, very dense crest (1)  </t>
  </si>
  <si>
    <t>white (0) / yellowish (1) / pinkish (2) ... DAYLIGHT!!!</t>
  </si>
  <si>
    <t xml:space="preserve">veins, highlighted by white scales, presence .....DRAWING!! </t>
  </si>
  <si>
    <t>concolorous (0) / paler at least distally, along a few veins  (1) paler along at least half of some veins and paler in the position of the middle of the band (2)</t>
  </si>
  <si>
    <r>
      <t xml:space="preserve">veins across postmedian band, colour </t>
    </r>
    <r>
      <rPr>
        <sz val="10"/>
        <color indexed="10"/>
        <rFont val="Arial"/>
        <family val="2"/>
      </rPr>
      <t>NOW IT HAS A NEW DEFINITION!!!</t>
    </r>
  </si>
  <si>
    <t>darker shading of scaling in cell c (M1-M2; D Derzh.), i/p, presence of discrete delimitation at apex (compared to background scaling)</t>
  </si>
  <si>
    <t>darker shading of scaling in cell b (RS4-M1; F1 Derzh.), i/p, presence of discrete delimitation at apex (compared to background scaling)</t>
  </si>
  <si>
    <t>darker shading of scaling in cell d (M2-M3; D Derzh.), i/p, presence of discrete delimitation at apex (compared to background scaling)</t>
  </si>
  <si>
    <t>old fW51</t>
  </si>
  <si>
    <t>ground colour  only (0) / white, at least at their tips (1)</t>
  </si>
  <si>
    <r>
      <t xml:space="preserve">longish </t>
    </r>
    <r>
      <rPr>
        <sz val="10"/>
        <color indexed="10"/>
        <rFont val="Arial"/>
        <family val="2"/>
      </rPr>
      <t>WHITE</t>
    </r>
    <r>
      <rPr>
        <sz val="10"/>
        <rFont val="Arial"/>
        <family val="2"/>
      </rPr>
      <t xml:space="preserve"> scales extending towards PM5 below 1A, presence</t>
    </r>
  </si>
  <si>
    <r>
      <t xml:space="preserve">longish </t>
    </r>
    <r>
      <rPr>
        <sz val="10"/>
        <color indexed="10"/>
        <rFont val="Arial"/>
        <family val="2"/>
      </rPr>
      <t>WHITE</t>
    </r>
    <r>
      <rPr>
        <sz val="10"/>
        <rFont val="Arial"/>
        <family val="2"/>
      </rPr>
      <t xml:space="preserve"> scales in cell f, presence</t>
    </r>
  </si>
  <si>
    <r>
      <t xml:space="preserve">longish </t>
    </r>
    <r>
      <rPr>
        <sz val="10"/>
        <color indexed="10"/>
        <rFont val="Arial"/>
        <family val="2"/>
      </rPr>
      <t>WHITE</t>
    </r>
    <r>
      <rPr>
        <sz val="10"/>
        <rFont val="Arial"/>
        <family val="2"/>
      </rPr>
      <t xml:space="preserve"> scales in cell e, presence</t>
    </r>
  </si>
  <si>
    <r>
      <t xml:space="preserve">longish </t>
    </r>
    <r>
      <rPr>
        <sz val="10"/>
        <color indexed="10"/>
        <rFont val="Arial"/>
        <family val="2"/>
      </rPr>
      <t>WHITE</t>
    </r>
    <r>
      <rPr>
        <sz val="10"/>
        <rFont val="Arial"/>
        <family val="2"/>
      </rPr>
      <t xml:space="preserve"> scales in cell b, presence</t>
    </r>
  </si>
  <si>
    <r>
      <t xml:space="preserve">longish </t>
    </r>
    <r>
      <rPr>
        <sz val="10"/>
        <color indexed="10"/>
        <rFont val="Arial"/>
        <family val="2"/>
      </rPr>
      <t>WHITE</t>
    </r>
    <r>
      <rPr>
        <sz val="10"/>
        <rFont val="Arial"/>
        <family val="2"/>
      </rPr>
      <t xml:space="preserve"> scales in </t>
    </r>
    <r>
      <rPr>
        <sz val="10"/>
        <color indexed="11"/>
        <rFont val="Arial"/>
        <family val="2"/>
      </rPr>
      <t>cell c</t>
    </r>
    <r>
      <rPr>
        <sz val="10"/>
        <rFont val="Arial"/>
        <family val="2"/>
      </rPr>
      <t>, presence</t>
    </r>
  </si>
  <si>
    <r>
      <t>abs (0) /</t>
    </r>
    <r>
      <rPr>
        <sz val="10"/>
        <color indexed="11"/>
        <rFont val="Arial"/>
        <family val="2"/>
      </rPr>
      <t xml:space="preserve"> pr (1)</t>
    </r>
  </si>
  <si>
    <r>
      <t xml:space="preserve">longish </t>
    </r>
    <r>
      <rPr>
        <sz val="10"/>
        <color indexed="10"/>
        <rFont val="Arial"/>
        <family val="2"/>
      </rPr>
      <t>WHITE</t>
    </r>
    <r>
      <rPr>
        <sz val="10"/>
        <rFont val="Arial"/>
        <family val="2"/>
      </rPr>
      <t xml:space="preserve"> scales in cell d, presence ... NOT the ones surrounding the discal spot, so they should be more distal...</t>
    </r>
  </si>
  <si>
    <t>fW55</t>
  </si>
  <si>
    <t>fW56</t>
  </si>
  <si>
    <t>fW57</t>
  </si>
  <si>
    <t>fW58</t>
  </si>
  <si>
    <t>straight or slightly concave (0) / convex towards base (1)</t>
  </si>
  <si>
    <t>Fringes in the form ofpale scales on abdom segm, i/p, continuity</t>
  </si>
  <si>
    <t>0 1</t>
  </si>
  <si>
    <r>
      <t>cells c, d (Derzh. D), presence of separate element (</t>
    </r>
    <r>
      <rPr>
        <sz val="10"/>
        <color indexed="10"/>
        <rFont val="Arial"/>
        <family val="2"/>
      </rPr>
      <t xml:space="preserve">even darker if compared to background scaling </t>
    </r>
    <r>
      <rPr>
        <sz val="10"/>
        <rFont val="Arial"/>
      </rPr>
      <t>or white vein highlights system not present at base of M2)</t>
    </r>
  </si>
  <si>
    <t>paler at least distally, along a few veins  (0) paler along at least half of some veins and paler in the position of the middle of the band (1)</t>
  </si>
  <si>
    <t>concolorous with background along whole length (0) / between PM5 and 6, concolorous with pale median band (1) / highlighted in white (2)</t>
  </si>
  <si>
    <r>
      <t xml:space="preserve">longish </t>
    </r>
    <r>
      <rPr>
        <sz val="10"/>
        <color indexed="10"/>
        <rFont val="Arial"/>
        <family val="2"/>
      </rPr>
      <t>WHITE</t>
    </r>
    <r>
      <rPr>
        <sz val="10"/>
        <rFont val="Arial"/>
        <family val="2"/>
      </rPr>
      <t xml:space="preserve"> scales between CuA2 and 1A, presence</t>
    </r>
  </si>
  <si>
    <t>doesn't (0) / does (1)</t>
  </si>
  <si>
    <t>apical stripe, running into PM6</t>
  </si>
  <si>
    <t xml:space="preserve">subparallel from apex to inner margin (0) / strongly divergent towards inner margin (1) </t>
  </si>
  <si>
    <t xml:space="preserve">uniform from apex to inner margin (0) / paler between at least CuA1 and wing apex (1) / </t>
  </si>
  <si>
    <t>line PM5 and PM6, if strongly divergent towards inner margin, colour of PM5</t>
  </si>
  <si>
    <t>line PM5 and PM6, if strongly divergent towards inner margin, colour of PM6</t>
  </si>
  <si>
    <t>concolorous (0) / slightly paler, border diffuse (1) / clearly paler, border distinct (2)</t>
  </si>
  <si>
    <t>distinctly broader (0) / approximatly equal or narrower (1)</t>
  </si>
  <si>
    <t>Hindwing median band width relativ to width of marginal + submarginal band, between M2 and M3</t>
  </si>
  <si>
    <t>narrow distinct line (0) / narrow diffuse line (1)</t>
  </si>
  <si>
    <t>hwing</t>
  </si>
  <si>
    <t>concolorous between Rs and CuP (0) / median band betwen Rs and CuA2 distinctly paler than between CuA2 and CuP (1)</t>
  </si>
  <si>
    <t>abs, i.e. it fades out (0) / pr, it is a discrete edge (1)</t>
  </si>
  <si>
    <t>extending apically and reaching or almost reaching the position of PM1+2 in both cells  (0) / apically rounded in each cell separately, appearing bilobed (1) / the anterior-distal triangle in c is pale, thus forming a single  rounded, oval  or elongate element (2)</t>
  </si>
  <si>
    <t>single (0) / double (1)</t>
  </si>
  <si>
    <t>paler than ground colour of tergites (0) / darker than ground colour of tergites (1)</t>
  </si>
  <si>
    <t>continuous narrow line (0) / continuous broad, diffuse line (1) / continuous broad diffuse line with brighter spots on posterior margins of tergites (2) /  represented only by pale spots on tergite margins (3)</t>
  </si>
  <si>
    <t>covering approximately posterior half of segment (0) / restricted to fringe (1)</t>
  </si>
  <si>
    <t>pale dorso-lateral  patches, i/p, colour</t>
  </si>
  <si>
    <t>white, cream or pale yellow (0) / orange (1)</t>
  </si>
  <si>
    <t>2</t>
  </si>
  <si>
    <t>3</t>
  </si>
  <si>
    <t>entirely dark (0) / only  distal median part pale (1) entirely pale (2)</t>
  </si>
  <si>
    <t xml:space="preserve">concolorous either side of subbasal line (0) / paler distal to subbasal line (1) </t>
  </si>
  <si>
    <t>Dorsal antennal scaling, colour</t>
  </si>
  <si>
    <t>Labial palp segment 2, lateral hairs protruding through general scaling, presence</t>
  </si>
  <si>
    <t>Labial palp segment 2, lateral hairs protruding through general scaling, i/p, formation into a longitudinal crest</t>
  </si>
  <si>
    <t>1 just(worn)</t>
  </si>
  <si>
    <t>Foreleg basitarsus outer row of spines, spines, size and number (compared to other rows)</t>
  </si>
  <si>
    <t>not enlarged and not fewer (0) / somewhat enlarged but not fewer in number (1) / very large and reduced in number (2)</t>
  </si>
  <si>
    <t>Foreleg basitarsus outer supernumerary spines, presence (at least near the base)</t>
  </si>
  <si>
    <t>Tegula, outer edge, coloration</t>
  </si>
  <si>
    <t>absent or vestigial (0) / present (1)</t>
  </si>
  <si>
    <t>irregular (0) / regular (1)</t>
  </si>
  <si>
    <t>Labial palp segment 1, scaling at apex on inner side, regularity</t>
  </si>
  <si>
    <t>Tegula, inner edge, coloration</t>
  </si>
  <si>
    <t>Tegula median line, presence</t>
  </si>
  <si>
    <t>Pale thoracic median line, presence</t>
  </si>
  <si>
    <t>Pale thoracic median line, i/p, shape</t>
  </si>
  <si>
    <t>single broad dorsal line (0) / dorsal and median on prothorax, divided either side of the midline on mesothorax leaving a ground colour median area (1)</t>
  </si>
  <si>
    <t>Tegula outer edge, if paler, inner black edge, presence</t>
  </si>
  <si>
    <t>segment, if applicable</t>
  </si>
  <si>
    <t>17</t>
  </si>
  <si>
    <t>18</t>
  </si>
  <si>
    <t>Dorsal abdominal line, presence</t>
  </si>
  <si>
    <t>Dorsal abdominal line, i/p, colour</t>
  </si>
  <si>
    <t>Dorsal abdominal line, i/p, form</t>
  </si>
  <si>
    <t>19</t>
  </si>
  <si>
    <t>Median pair of black spots in posterior fringe of tergites</t>
  </si>
  <si>
    <t>20</t>
  </si>
  <si>
    <t>21</t>
  </si>
  <si>
    <t>22</t>
  </si>
  <si>
    <t>23</t>
  </si>
  <si>
    <t>24</t>
  </si>
  <si>
    <t>25</t>
  </si>
  <si>
    <t>26</t>
  </si>
  <si>
    <t>A012</t>
  </si>
  <si>
    <t>Black dorso-lateral spot on posterior part of abdominal segment A2, presence</t>
  </si>
  <si>
    <t>Black dorso-lateral spot on posterior part of abdominal segment A3, presence</t>
  </si>
  <si>
    <t>Black dorso-lateral spot on posterior part of abdominal segment A4, presence</t>
  </si>
  <si>
    <t>Black dorso-lateral spot on posterior part of abdominal segment A5, presence</t>
  </si>
  <si>
    <t>Black dorso-lateral spot on posterior part of abdominal segment A6, presence</t>
  </si>
  <si>
    <t xml:space="preserve">Black dorso-lateral spot on posterior part of abdominal segment A4, i/p, size </t>
  </si>
  <si>
    <t>Black dorso-lateral spot on posterior part of abdominal segment A3,  i/p, size</t>
  </si>
  <si>
    <t xml:space="preserve">Dorso-lateral pale scales in fringes of tergites A4-6, presence </t>
  </si>
  <si>
    <t>Dorso-lateral pale scales in fringes of tergites A4-6, i/p, extent</t>
  </si>
  <si>
    <t>28</t>
  </si>
  <si>
    <t>29</t>
  </si>
  <si>
    <t>30</t>
  </si>
  <si>
    <t>Dorso-lateral pale scales in fringes of tergites A4-6, i/p, colour</t>
  </si>
  <si>
    <t>Dorso-lateral gold stripe, presence</t>
  </si>
  <si>
    <t>F01</t>
  </si>
  <si>
    <t>31</t>
  </si>
  <si>
    <t>32</t>
  </si>
  <si>
    <t>33</t>
  </si>
  <si>
    <t>34</t>
  </si>
  <si>
    <t>35</t>
  </si>
  <si>
    <t>F02</t>
  </si>
  <si>
    <t>F04</t>
  </si>
  <si>
    <t>F05</t>
  </si>
  <si>
    <t>F06</t>
  </si>
  <si>
    <t>F07</t>
  </si>
  <si>
    <t>F08</t>
  </si>
  <si>
    <t>F09</t>
  </si>
  <si>
    <t>F10</t>
  </si>
  <si>
    <t>F11</t>
  </si>
  <si>
    <t>F13</t>
  </si>
  <si>
    <t>F14</t>
  </si>
  <si>
    <t>F16</t>
  </si>
  <si>
    <t>F17</t>
  </si>
  <si>
    <t>F18</t>
  </si>
  <si>
    <t>F19</t>
  </si>
  <si>
    <t>F20</t>
  </si>
  <si>
    <t>F21</t>
  </si>
  <si>
    <t>F22</t>
  </si>
  <si>
    <t>F24</t>
  </si>
  <si>
    <t>F25</t>
  </si>
  <si>
    <t>F26</t>
  </si>
  <si>
    <t>F28</t>
  </si>
  <si>
    <t>F29</t>
  </si>
  <si>
    <t>F30</t>
  </si>
  <si>
    <t>F31</t>
  </si>
  <si>
    <t>F32</t>
  </si>
  <si>
    <t>F33</t>
  </si>
  <si>
    <t>F34</t>
  </si>
  <si>
    <t>F35</t>
  </si>
  <si>
    <t>F36</t>
  </si>
  <si>
    <t>F37</t>
  </si>
  <si>
    <t>F39</t>
  </si>
  <si>
    <t>F40</t>
  </si>
  <si>
    <t>F41</t>
  </si>
  <si>
    <t>F42</t>
  </si>
  <si>
    <t>F44</t>
  </si>
  <si>
    <t>F45</t>
  </si>
  <si>
    <t>F46</t>
  </si>
  <si>
    <t>F47</t>
  </si>
  <si>
    <t>H05</t>
  </si>
  <si>
    <t>H06</t>
  </si>
  <si>
    <t>H07</t>
  </si>
  <si>
    <t>36</t>
  </si>
  <si>
    <t>37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</si>
  <si>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</si>
  <si>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</si>
  <si>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</si>
  <si>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</si>
  <si>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</si>
  <si>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</si>
  <si>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</si>
  <si>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</si>
  <si>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</si>
  <si>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</si>
  <si>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</si>
  <si>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</si>
  <si>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</si>
  <si>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</si>
  <si>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</si>
  <si>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</si>
  <si>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</si>
  <si>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</si>
  <si>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</si>
  <si>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</si>
  <si>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</si>
  <si>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</si>
  <si>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</si>
  <si>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</si>
  <si>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</si>
  <si>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</si>
  <si>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</si>
  <si>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</si>
  <si>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</si>
  <si>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</si>
  <si>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</si>
  <si>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</si>
  <si>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</si>
  <si>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</si>
  <si>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</si>
  <si>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</si>
  <si>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Black basal spot, presence</t>
  </si>
  <si>
    <t>Basal band, presence</t>
  </si>
  <si>
    <t>Antemedian band, anterior part in discal cell, i/p, angle to costa</t>
  </si>
  <si>
    <t>Antemedian band, anterior part in discal cell, presence</t>
  </si>
  <si>
    <t>transverse (0) / oblique  (1)</t>
  </si>
  <si>
    <t xml:space="preserve">Postmedian lines PM1 &amp; PM2, presence </t>
  </si>
  <si>
    <t>running to apex  (0) / strongly curving to costa from M1 (1)</t>
  </si>
  <si>
    <t xml:space="preserve">Postmedian lines PM1 &amp; PM2, i/p, direction </t>
  </si>
  <si>
    <t>Postmedian lines PM1 &amp; PM2, if distally curving to costa beyond M1, development</t>
  </si>
  <si>
    <t>Postmedian line PM3, presence</t>
  </si>
  <si>
    <t>Postmedian line PM4, presence</t>
  </si>
  <si>
    <t>Postmedian line PM6, presence</t>
  </si>
  <si>
    <t>Postmedian line PM5, degree of development</t>
  </si>
  <si>
    <t>Postmedian line PM5, i/p, shape</t>
  </si>
  <si>
    <t>Postmedian line PM6, i/p, shape between CuA2 and inner margin</t>
  </si>
  <si>
    <t>Veins between PM1 and PM6 , colour</t>
  </si>
  <si>
    <t>Veins across postmedian band, if  concolorous with pale median band, extent</t>
  </si>
  <si>
    <t>Postmedian line PM7, presence</t>
  </si>
  <si>
    <t>Postmedian line PM7, i/p, sharpness</t>
  </si>
  <si>
    <t>Postmedian line PM8, presence</t>
  </si>
  <si>
    <t>concolorous (0) / entirely paler (1)</t>
  </si>
  <si>
    <t>Inner margin between PM5 and PM6, fringes, colour relative to area bounded by PM5, CuA2, PM6 and inner edge of fringes</t>
  </si>
  <si>
    <t>Line of white scales in basal third of cell between costa and radius, presence</t>
  </si>
  <si>
    <t>Costal cell, colour</t>
  </si>
  <si>
    <t>Scaling in cell a, presence of dark shading of a similar colour and tone to the area between PM5 and PM6</t>
  </si>
  <si>
    <t>Scaling in cell c, presence of dark shading of a similar colour and tone to the area between PM5 and PM6</t>
  </si>
  <si>
    <t>Scaling in cell b, presence of dark shading of a similar colour and tone to the area between PM5 and PM6</t>
  </si>
  <si>
    <t>Suffusion in the median area between PM2 and PM5 and M1 and CuA1, presence</t>
  </si>
  <si>
    <t>Scaling in cell d, presence of dark shading of a similar colour and tone to the area between PM5 and PM6</t>
  </si>
  <si>
    <t>Dark shading of a similar colour and tone to the area between PM5 and PM6 in cells c, d, i/p, apical shape</t>
  </si>
  <si>
    <t>Anterior-distal triangle in cell c, if dark, apparent colour</t>
  </si>
  <si>
    <t>Longish white scales in distal half of discal cell, presence</t>
  </si>
  <si>
    <t xml:space="preserve">absent (0) / present(1) </t>
  </si>
  <si>
    <t>Postmedian lines PM5 and PM6, relative orientation</t>
  </si>
  <si>
    <t>Postmedian lines PM5 and PM6, coloration between PM5 and PM6</t>
  </si>
  <si>
    <t>[01]</t>
  </si>
  <si>
    <t>Postmedian line PM5, i/p, between CuA1 and the inner margin, shape</t>
  </si>
  <si>
    <t>Line of white scales in basal half of discal cell, along anterior margin, presence</t>
  </si>
  <si>
    <t>11</t>
  </si>
  <si>
    <t>12</t>
  </si>
  <si>
    <t>13</t>
  </si>
  <si>
    <t>14</t>
  </si>
  <si>
    <t>15</t>
  </si>
  <si>
    <t>16</t>
  </si>
  <si>
    <t>27</t>
  </si>
  <si>
    <t>Postmedian lines PM1 &amp; PM2, i/p, fusion</t>
  </si>
  <si>
    <t>38</t>
  </si>
  <si>
    <t>39</t>
  </si>
  <si>
    <t>curving costad distal to Rs4 (0) / continuous to wing apex (1)</t>
  </si>
  <si>
    <t>Long hair-like scales on the inner wing margin near wing base, immediately distal to basal spot, colour</t>
  </si>
  <si>
    <t>Additional long hair-like scales, presence</t>
  </si>
  <si>
    <t>long hair-like scales on the inner wing margin near wing base, immediatly distal to basal spot, if white, extent</t>
  </si>
  <si>
    <t>if area between lines PM5 &amp; PM6 is olive green or brown at least basally, long hair-like scales, betw. M2 and CuA1 (Derzh.), overlapping onto position of PM5 (inserted or overlapping), presence</t>
  </si>
  <si>
    <t>as dark as rest of element (0) / with overlying long pale hair-like scales that make it appear pale (1)</t>
  </si>
  <si>
    <t>not highlighted (0) / veins M1 to 1A highlighted between PM1 and PM3 (1) / veins Rs4 to 1A highlighted from origin to PM6 (2) / also courses of M-stem and CuP highlighted (3) WHITE hair-like SCALES! BEWARE!</t>
  </si>
  <si>
    <t>Scaling in cells e &amp; f, presence of dark shading of a similar colour and tone to the area between PM5 and PM6</t>
  </si>
  <si>
    <t>extending toward midline no further than mesal margin of black spots (0) / extending mesad of inner margin of black spots halfway to midline (1) / extending across entire width of tergite (2)</t>
  </si>
  <si>
    <t>Discal cell between subbasal line and apex, colour</t>
  </si>
  <si>
    <t>[-0]</t>
  </si>
  <si>
    <t>[-1]</t>
  </si>
  <si>
    <t>[-3]</t>
  </si>
  <si>
    <t>[012]</t>
  </si>
  <si>
    <t>[12]</t>
  </si>
  <si>
    <t>[23]</t>
  </si>
  <si>
    <t>[123]</t>
  </si>
  <si>
    <t>[-01]</t>
  </si>
  <si>
    <t>PROTO-HYLES</t>
  </si>
  <si>
    <t>1 (25%; 75% ev)</t>
  </si>
  <si>
    <t>ev=equivocal</t>
  </si>
  <si>
    <t>1 (66%; 33% ev)</t>
  </si>
  <si>
    <t>ev</t>
  </si>
  <si>
    <t>0 (90%; 10% ev)</t>
  </si>
  <si>
    <t>1 (20%; 80% ev)</t>
  </si>
  <si>
    <t>1 (90%; ev 10%)</t>
  </si>
  <si>
    <t>0 (20%; ev 80%)</t>
  </si>
  <si>
    <t>0 (90%; ev 10%)</t>
  </si>
  <si>
    <t>1 (95%; ev 5%)</t>
  </si>
  <si>
    <t>1 (10%; ev 90%)</t>
  </si>
  <si>
    <t>2 (90%; ev 10%)</t>
  </si>
  <si>
    <t>Species</t>
  </si>
  <si>
    <t>H. lineata</t>
  </si>
  <si>
    <t>H. perkinsi</t>
  </si>
  <si>
    <t>H. calida</t>
  </si>
  <si>
    <t>H. biguttata</t>
  </si>
  <si>
    <t>H. euphorbiarum</t>
  </si>
  <si>
    <t>H. annei</t>
  </si>
  <si>
    <t>H. livornicoides</t>
  </si>
  <si>
    <t>H. livornica</t>
  </si>
  <si>
    <t>H. renneri</t>
  </si>
  <si>
    <t>H. vespertilio</t>
  </si>
  <si>
    <t>H. gallii</t>
  </si>
  <si>
    <t>H. nicaea castissima</t>
  </si>
  <si>
    <t>H. h. hippophaes</t>
  </si>
  <si>
    <t>H. h. bienerti</t>
  </si>
  <si>
    <t>H. salangensis</t>
  </si>
  <si>
    <t>H. stroehlei</t>
  </si>
  <si>
    <t>H. centralasiae</t>
  </si>
  <si>
    <t>H. siehei</t>
  </si>
  <si>
    <t>H. costata</t>
  </si>
  <si>
    <t>H. zygophylli</t>
  </si>
  <si>
    <t>H. dahlii</t>
  </si>
  <si>
    <t>H. euphorbiae</t>
  </si>
  <si>
    <t>H. tithymali</t>
  </si>
  <si>
    <r>
      <t xml:space="preserve">H. gallii </t>
    </r>
    <r>
      <rPr>
        <sz val="10"/>
        <rFont val="Arial"/>
        <family val="2"/>
      </rPr>
      <t>(Ladakh)</t>
    </r>
  </si>
  <si>
    <r>
      <t xml:space="preserve">H. nicaea sheljuzkoi </t>
    </r>
    <r>
      <rPr>
        <sz val="10"/>
        <rFont val="Arial"/>
        <family val="2"/>
      </rPr>
      <t xml:space="preserve">&amp; </t>
    </r>
    <r>
      <rPr>
        <i/>
        <sz val="10"/>
        <rFont val="Arial"/>
        <family val="2"/>
      </rPr>
      <t>H. nicaea lathyrus</t>
    </r>
  </si>
  <si>
    <t>part of body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</si>
</sst>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"/>
  </numFmts>
  <fonts count="14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8"/>
      <color indexed="81"/>
      <name val="Tahoma"/>
    </font>
    <font>
      <b/>
      <sz val="8"/>
      <color indexed="81"/>
      <name val="Tahoma"/>
    </font>
    <font>
      <b/>
      <sz val="10"/>
      <color indexed="10"/>
      <name val="Arial"/>
      <family val="2"/>
    </font>
    <font>
      <sz val="10"/>
      <color indexed="11"/>
      <name val="Arial"/>
      <family val="2"/>
    </font>
    <font>
      <sz val="10"/>
      <color indexed="10"/>
      <name val="Arial"/>
    </font>
    <font>
      <b/>
      <sz val="10"/>
      <color indexed="10"/>
      <name val="Arial"/>
    </font>
    <font>
      <sz val="10"/>
      <color indexed="8"/>
      <name val="Arial"/>
    </font>
    <font>
      <b/>
      <sz val="10"/>
      <name val="Arial"/>
    </font>
    <font>
      <i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Fill="1" applyAlignment="1">
      <alignment horizontal="left" vertical="top" wrapText="1"/>
    </xf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Fill="1" applyAlignment="1">
      <alignment horizontal="left"/>
    </xf>
    <xf numFmtId="0" fontId="3" fillId="0" borderId="0" xfId="0" applyFont="1" applyAlignment="1">
      <alignment horizontal="left" vertical="top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left" vertical="top" wrapText="1"/>
    </xf>
    <xf numFmtId="0" fontId="0" fillId="3" borderId="0" xfId="0" applyFill="1" applyAlignment="1">
      <alignment horizontal="left"/>
    </xf>
    <xf numFmtId="0" fontId="3" fillId="3" borderId="0" xfId="0" applyFont="1" applyFill="1" applyAlignment="1">
      <alignment horizontal="left" vertical="top" wrapText="1"/>
    </xf>
    <xf numFmtId="0" fontId="2" fillId="3" borderId="1" xfId="0" applyFont="1" applyFill="1" applyBorder="1"/>
    <xf numFmtId="0" fontId="3" fillId="4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49" fontId="0" fillId="0" borderId="0" xfId="0" applyNumberFormat="1" applyAlignment="1">
      <alignment horizontal="center"/>
    </xf>
    <xf numFmtId="0" fontId="3" fillId="0" borderId="0" xfId="0" applyFont="1" applyFill="1" applyAlignment="1">
      <alignment horizontal="left" vertical="top" wrapText="1"/>
    </xf>
    <xf numFmtId="0" fontId="2" fillId="0" borderId="0" xfId="0" applyFont="1" applyFill="1" applyBorder="1"/>
    <xf numFmtId="0" fontId="0" fillId="0" borderId="0" xfId="0" applyFill="1"/>
    <xf numFmtId="0" fontId="0" fillId="5" borderId="0" xfId="0" applyFill="1"/>
    <xf numFmtId="0" fontId="7" fillId="0" borderId="0" xfId="0" applyFont="1" applyAlignment="1">
      <alignment horizontal="left"/>
    </xf>
    <xf numFmtId="49" fontId="0" fillId="0" borderId="0" xfId="0" applyNumberFormat="1" applyFill="1" applyAlignment="1">
      <alignment horizontal="center"/>
    </xf>
    <xf numFmtId="0" fontId="0" fillId="0" borderId="0" xfId="0" applyBorder="1" applyAlignment="1">
      <alignment horizontal="left" vertical="top" wrapText="1"/>
    </xf>
    <xf numFmtId="0" fontId="0" fillId="0" borderId="2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3" xfId="0" applyBorder="1" applyAlignment="1">
      <alignment horizontal="left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8" xfId="0" applyBorder="1" applyAlignment="1">
      <alignment horizontal="center" vertical="top" wrapText="1"/>
    </xf>
    <xf numFmtId="0" fontId="2" fillId="5" borderId="0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top" wrapText="1"/>
    </xf>
    <xf numFmtId="164" fontId="0" fillId="0" borderId="0" xfId="0" applyNumberForma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5" borderId="1" xfId="0" applyFont="1" applyFill="1" applyBorder="1" applyAlignment="1">
      <alignment horizontal="left"/>
    </xf>
    <xf numFmtId="164" fontId="3" fillId="0" borderId="0" xfId="0" applyNumberFormat="1" applyFont="1" applyFill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5" borderId="0" xfId="0" applyFont="1" applyFill="1" applyBorder="1" applyAlignment="1">
      <alignment horizontal="left"/>
    </xf>
    <xf numFmtId="0" fontId="0" fillId="0" borderId="9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/>
    </xf>
    <xf numFmtId="0" fontId="0" fillId="0" borderId="7" xfId="0" applyBorder="1" applyAlignment="1">
      <alignment horizontal="center" vertical="top" wrapText="1"/>
    </xf>
    <xf numFmtId="0" fontId="0" fillId="0" borderId="2" xfId="0" applyFill="1" applyBorder="1" applyAlignment="1">
      <alignment horizontal="left"/>
    </xf>
    <xf numFmtId="0" fontId="0" fillId="0" borderId="4" xfId="0" applyBorder="1"/>
    <xf numFmtId="0" fontId="3" fillId="0" borderId="4" xfId="0" applyFont="1" applyFill="1" applyBorder="1" applyAlignment="1">
      <alignment horizontal="left" vertical="top" wrapText="1"/>
    </xf>
    <xf numFmtId="0" fontId="2" fillId="5" borderId="7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5" borderId="4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0" fillId="3" borderId="0" xfId="0" applyFill="1"/>
    <xf numFmtId="0" fontId="3" fillId="0" borderId="0" xfId="0" applyFont="1" applyFill="1"/>
    <xf numFmtId="2" fontId="0" fillId="0" borderId="0" xfId="0" applyNumberFormat="1" applyFill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0" fillId="6" borderId="0" xfId="0" applyFill="1" applyBorder="1" applyAlignment="1">
      <alignment horizontal="left" vertical="top" wrapText="1"/>
    </xf>
    <xf numFmtId="165" fontId="0" fillId="0" borderId="0" xfId="0" applyNumberFormat="1"/>
    <xf numFmtId="0" fontId="3" fillId="0" borderId="0" xfId="0" applyFont="1"/>
    <xf numFmtId="2" fontId="3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horizontal="center"/>
    </xf>
    <xf numFmtId="2" fontId="2" fillId="0" borderId="0" xfId="0" applyNumberFormat="1" applyFont="1" applyFill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9" xfId="0" applyFont="1" applyBorder="1" applyAlignment="1">
      <alignment horizontal="left" vertical="top" wrapText="1"/>
    </xf>
    <xf numFmtId="0" fontId="2" fillId="7" borderId="0" xfId="0" applyFont="1" applyFill="1" applyAlignment="1">
      <alignment horizontal="left"/>
    </xf>
    <xf numFmtId="0" fontId="3" fillId="6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2" fillId="8" borderId="1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2" fillId="9" borderId="0" xfId="0" applyFont="1" applyFill="1" applyAlignment="1">
      <alignment horizontal="left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left" vertical="top" wrapText="1"/>
    </xf>
    <xf numFmtId="0" fontId="9" fillId="0" borderId="0" xfId="0" applyFont="1" applyFill="1" applyAlignment="1">
      <alignment horizontal="center"/>
    </xf>
    <xf numFmtId="0" fontId="9" fillId="0" borderId="0" xfId="0" applyFont="1"/>
    <xf numFmtId="0" fontId="1" fillId="0" borderId="0" xfId="0" applyFont="1" applyFill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10" fillId="0" borderId="0" xfId="0" applyFont="1" applyAlignment="1">
      <alignment horizontal="left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/>
    </xf>
    <xf numFmtId="0" fontId="1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0" xfId="0" applyFill="1" applyAlignment="1">
      <alignment horizontal="left" vertical="top"/>
    </xf>
    <xf numFmtId="0" fontId="2" fillId="0" borderId="1" xfId="0" applyFont="1" applyFill="1" applyBorder="1"/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 wrapText="1"/>
    </xf>
    <xf numFmtId="49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left" vertical="top" wrapText="1"/>
    </xf>
    <xf numFmtId="49" fontId="0" fillId="0" borderId="0" xfId="0" applyNumberFormat="1" applyAlignment="1">
      <alignment horizontal="left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/>
    <xf numFmtId="0" fontId="3" fillId="0" borderId="0" xfId="0" applyFont="1" applyFill="1" applyAlignment="1">
      <alignment horizontal="left"/>
    </xf>
    <xf numFmtId="49" fontId="3" fillId="0" borderId="0" xfId="0" applyNumberFormat="1" applyFont="1" applyFill="1" applyBorder="1" applyAlignment="1">
      <alignment horizontal="left" vertical="top" wrapText="1"/>
    </xf>
    <xf numFmtId="49" fontId="11" fillId="0" borderId="0" xfId="0" applyNumberFormat="1" applyFont="1" applyFill="1" applyAlignment="1">
      <alignment horizontal="center"/>
    </xf>
    <xf numFmtId="49" fontId="2" fillId="0" borderId="1" xfId="0" applyNumberFormat="1" applyFont="1" applyBorder="1"/>
    <xf numFmtId="49" fontId="0" fillId="0" borderId="1" xfId="0" applyNumberFormat="1" applyFill="1" applyBorder="1"/>
    <xf numFmtId="49" fontId="10" fillId="0" borderId="1" xfId="0" applyNumberFormat="1" applyFont="1" applyBorder="1" applyAlignment="1">
      <alignment horizontal="center"/>
    </xf>
    <xf numFmtId="49" fontId="12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0" fillId="0" borderId="1" xfId="0" applyNumberFormat="1" applyBorder="1"/>
    <xf numFmtId="49" fontId="3" fillId="0" borderId="1" xfId="0" applyNumberFormat="1" applyFont="1" applyBorder="1"/>
    <xf numFmtId="49" fontId="7" fillId="0" borderId="1" xfId="0" applyNumberFormat="1" applyFont="1" applyFill="1" applyBorder="1" applyAlignment="1">
      <alignment horizontal="center"/>
    </xf>
    <xf numFmtId="49" fontId="2" fillId="10" borderId="1" xfId="0" applyNumberFormat="1" applyFont="1" applyFill="1" applyBorder="1" applyAlignment="1">
      <alignment horizontal="center"/>
    </xf>
    <xf numFmtId="0" fontId="2" fillId="0" borderId="10" xfId="0" applyFont="1" applyFill="1" applyBorder="1" applyAlignment="1">
      <alignment horizontal="left"/>
    </xf>
    <xf numFmtId="49" fontId="2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>
      <alignment horizontal="left"/>
    </xf>
    <xf numFmtId="0" fontId="3" fillId="0" borderId="10" xfId="0" applyFont="1" applyFill="1" applyBorder="1" applyAlignment="1">
      <alignment horizontal="left" vertical="top" wrapText="1"/>
    </xf>
    <xf numFmtId="49" fontId="3" fillId="0" borderId="0" xfId="0" applyNumberFormat="1" applyFont="1" applyFill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13" xfId="0" applyFont="1" applyFill="1" applyBorder="1" applyAlignment="1">
      <alignment horizontal="left"/>
    </xf>
    <xf numFmtId="0" fontId="3" fillId="0" borderId="14" xfId="0" applyFont="1" applyFill="1" applyBorder="1" applyAlignment="1">
      <alignment horizontal="left" vertical="top" wrapText="1"/>
    </xf>
    <xf numFmtId="164" fontId="0" fillId="0" borderId="0" xfId="0" applyNumberFormat="1" applyFill="1"/>
    <xf numFmtId="0" fontId="4" fillId="0" borderId="0" xfId="0" applyFont="1" applyFill="1"/>
    <xf numFmtId="0" fontId="1" fillId="0" borderId="0" xfId="0" applyFont="1" applyFill="1"/>
    <xf numFmtId="164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164" fontId="1" fillId="0" borderId="0" xfId="0" applyNumberFormat="1" applyFont="1" applyFill="1"/>
    <xf numFmtId="0" fontId="1" fillId="4" borderId="0" xfId="0" applyFont="1" applyFill="1"/>
    <xf numFmtId="49" fontId="1" fillId="4" borderId="0" xfId="0" applyNumberFormat="1" applyFont="1" applyFill="1"/>
    <xf numFmtId="0" fontId="13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483221476510068"/>
          <c:y val="2.5029804661254058E-2"/>
          <c:w val="0.73154362416107388"/>
          <c:h val="0.9666272181084304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fW35gr!$A$2:$A$180</c:f>
              <c:strCache>
                <c:ptCount val="179"/>
                <c:pt idx="0">
                  <c:v>H. livornicoides 272006</c:v>
                </c:pt>
                <c:pt idx="1">
                  <c:v>H. lineata 271704</c:v>
                </c:pt>
                <c:pt idx="2">
                  <c:v>H. renneri Nepal</c:v>
                </c:pt>
                <c:pt idx="3">
                  <c:v>Chaerocina jordani 274526</c:v>
                </c:pt>
                <c:pt idx="4">
                  <c:v>H. livornica 271931</c:v>
                </c:pt>
                <c:pt idx="5">
                  <c:v>H. renneri 812867</c:v>
                </c:pt>
                <c:pt idx="6">
                  <c:v>H. lineata 813533</c:v>
                </c:pt>
                <c:pt idx="7">
                  <c:v>H. livornica 813527</c:v>
                </c:pt>
                <c:pt idx="8">
                  <c:v>H. g. intermedia 813517</c:v>
                </c:pt>
                <c:pt idx="9">
                  <c:v>H. nervosa 271559</c:v>
                </c:pt>
                <c:pt idx="10">
                  <c:v>H. chuvilini 271536</c:v>
                </c:pt>
                <c:pt idx="11">
                  <c:v>H. chuvilini 271535</c:v>
                </c:pt>
                <c:pt idx="12">
                  <c:v>H. lineata 813530</c:v>
                </c:pt>
                <c:pt idx="13">
                  <c:v>H. lineata 813532</c:v>
                </c:pt>
                <c:pt idx="14">
                  <c:v>H. livornica 813529</c:v>
                </c:pt>
                <c:pt idx="15">
                  <c:v>H. livornicoides 272008</c:v>
                </c:pt>
                <c:pt idx="16">
                  <c:v>H. livornicoides 272011</c:v>
                </c:pt>
                <c:pt idx="17">
                  <c:v>H. euphorbiarum 813534</c:v>
                </c:pt>
                <c:pt idx="18">
                  <c:v>H. euphorbiarum 813535</c:v>
                </c:pt>
                <c:pt idx="19">
                  <c:v>H. nervosa 271554</c:v>
                </c:pt>
                <c:pt idx="20">
                  <c:v>H. chuvilini 271533</c:v>
                </c:pt>
                <c:pt idx="21">
                  <c:v>H. dahlii 271425</c:v>
                </c:pt>
                <c:pt idx="22">
                  <c:v>H. dahlii 271422</c:v>
                </c:pt>
                <c:pt idx="23">
                  <c:v>Chaerocina dohertyi 274526</c:v>
                </c:pt>
                <c:pt idx="24">
                  <c:v>R. opheltes 272033</c:v>
                </c:pt>
                <c:pt idx="25">
                  <c:v>H. lineata 813531</c:v>
                </c:pt>
                <c:pt idx="26">
                  <c:v>H. livornica 274445</c:v>
                </c:pt>
                <c:pt idx="27">
                  <c:v>H. livornica 813528</c:v>
                </c:pt>
                <c:pt idx="28">
                  <c:v>H. euphorbiarum 813551</c:v>
                </c:pt>
                <c:pt idx="29">
                  <c:v>H. euphorbiarum 271780</c:v>
                </c:pt>
                <c:pt idx="30">
                  <c:v>H. zygophylli 271460</c:v>
                </c:pt>
                <c:pt idx="31">
                  <c:v>H. zygophylli 813526</c:v>
                </c:pt>
                <c:pt idx="32">
                  <c:v>H. g. gallii 813512</c:v>
                </c:pt>
                <c:pt idx="33">
                  <c:v>H. costata 813556</c:v>
                </c:pt>
                <c:pt idx="34">
                  <c:v>H. nervosa 271553</c:v>
                </c:pt>
                <c:pt idx="35">
                  <c:v>H. nervosa 271545</c:v>
                </c:pt>
                <c:pt idx="36">
                  <c:v>H. nervosa 271552</c:v>
                </c:pt>
                <c:pt idx="37">
                  <c:v>H. chuvilini 271537</c:v>
                </c:pt>
                <c:pt idx="38">
                  <c:v>H. chuvilini 271534</c:v>
                </c:pt>
                <c:pt idx="39">
                  <c:v>H. dahlii 271424</c:v>
                </c:pt>
                <c:pt idx="40">
                  <c:v>H. cretica 271676</c:v>
                </c:pt>
                <c:pt idx="41">
                  <c:v>H. t. deserticola 271492</c:v>
                </c:pt>
                <c:pt idx="42">
                  <c:v>H. t. himyarensis 271615</c:v>
                </c:pt>
                <c:pt idx="43">
                  <c:v>D. elpenor 813560</c:v>
                </c:pt>
                <c:pt idx="44">
                  <c:v>Hippotion celerio 813540</c:v>
                </c:pt>
                <c:pt idx="45">
                  <c:v>Rhodafra opheltes  272019</c:v>
                </c:pt>
                <c:pt idx="46">
                  <c:v>H. livornicoides 272000</c:v>
                </c:pt>
                <c:pt idx="47">
                  <c:v>H. livornicoides 272004</c:v>
                </c:pt>
                <c:pt idx="48">
                  <c:v>H. euphorbiarum 271791</c:v>
                </c:pt>
                <c:pt idx="49">
                  <c:v>H. zygophylli 813524</c:v>
                </c:pt>
                <c:pt idx="50">
                  <c:v>H. g. intermedia 813516</c:v>
                </c:pt>
                <c:pt idx="51">
                  <c:v>H. costata 271529</c:v>
                </c:pt>
                <c:pt idx="52">
                  <c:v>H. costata 271531</c:v>
                </c:pt>
                <c:pt idx="53">
                  <c:v>H. dahlii 271419</c:v>
                </c:pt>
                <c:pt idx="54">
                  <c:v>H. dahlii 813555</c:v>
                </c:pt>
                <c:pt idx="55">
                  <c:v>H. r.robertsi 271541</c:v>
                </c:pt>
                <c:pt idx="56">
                  <c:v>H. r.robertsi 271539 LTYPE</c:v>
                </c:pt>
                <c:pt idx="57">
                  <c:v>H. r.robertsi 271543</c:v>
                </c:pt>
                <c:pt idx="58">
                  <c:v>H. cretica 271692</c:v>
                </c:pt>
                <c:pt idx="59">
                  <c:v>H. cretica 271682</c:v>
                </c:pt>
                <c:pt idx="60">
                  <c:v>H. t. mauretanica 813559</c:v>
                </c:pt>
                <c:pt idx="61">
                  <c:v>H. t. himyarensis 271614</c:v>
                </c:pt>
                <c:pt idx="62">
                  <c:v>H. zygophylli 813525</c:v>
                </c:pt>
                <c:pt idx="63">
                  <c:v>H. g. gallii 271515</c:v>
                </c:pt>
                <c:pt idx="64">
                  <c:v>H. g. gallii 813510</c:v>
                </c:pt>
                <c:pt idx="65">
                  <c:v>H. g. gallii 813511</c:v>
                </c:pt>
                <c:pt idx="66">
                  <c:v>H. g. gallii 813513</c:v>
                </c:pt>
                <c:pt idx="67">
                  <c:v>H. g. intermedia 813539</c:v>
                </c:pt>
                <c:pt idx="68">
                  <c:v>H. h. bienerti 813507</c:v>
                </c:pt>
                <c:pt idx="69">
                  <c:v>H. vespertilio 813523</c:v>
                </c:pt>
                <c:pt idx="70">
                  <c:v>H. costata 271530</c:v>
                </c:pt>
                <c:pt idx="71">
                  <c:v>H. r.peplidis 271564</c:v>
                </c:pt>
                <c:pt idx="72">
                  <c:v>H. e.euphorbiae 271778</c:v>
                </c:pt>
                <c:pt idx="73">
                  <c:v>H. sammuti 271694</c:v>
                </c:pt>
                <c:pt idx="74">
                  <c:v>H. sammuti 2000-188 MCB103</c:v>
                </c:pt>
                <c:pt idx="75">
                  <c:v>H. t. tithymali 271939</c:v>
                </c:pt>
                <c:pt idx="76">
                  <c:v>H. t. tithymali 271947</c:v>
                </c:pt>
                <c:pt idx="77">
                  <c:v>H. t. tithymali 271946</c:v>
                </c:pt>
                <c:pt idx="78">
                  <c:v>H. t. gecki 271603</c:v>
                </c:pt>
                <c:pt idx="79">
                  <c:v>H. t. himyarensis 271605</c:v>
                </c:pt>
                <c:pt idx="80">
                  <c:v>D. porcellus 272692</c:v>
                </c:pt>
                <c:pt idx="81">
                  <c:v>Basiothea schenki 274539</c:v>
                </c:pt>
                <c:pt idx="82">
                  <c:v>Basiothea charis 274535</c:v>
                </c:pt>
                <c:pt idx="83">
                  <c:v>Xylophanes tersa 813542</c:v>
                </c:pt>
                <c:pt idx="84">
                  <c:v>R. opheltes 272030</c:v>
                </c:pt>
                <c:pt idx="85">
                  <c:v>R. opheltes 272027</c:v>
                </c:pt>
                <c:pt idx="86">
                  <c:v>R. opheltes 813509</c:v>
                </c:pt>
                <c:pt idx="87">
                  <c:v>H. annei 271816</c:v>
                </c:pt>
                <c:pt idx="88">
                  <c:v>H. g. intermedia 813514</c:v>
                </c:pt>
                <c:pt idx="89">
                  <c:v>H. g. intermedia 813515</c:v>
                </c:pt>
                <c:pt idx="90">
                  <c:v>H. h. hippophaes 271864</c:v>
                </c:pt>
                <c:pt idx="91">
                  <c:v>H. h. bienerti 271753</c:v>
                </c:pt>
                <c:pt idx="92">
                  <c:v>H. h. bienerti 271751</c:v>
                </c:pt>
                <c:pt idx="93">
                  <c:v>H. c. calida 271651</c:v>
                </c:pt>
                <c:pt idx="94">
                  <c:v>H. perkensi 271630</c:v>
                </c:pt>
                <c:pt idx="95">
                  <c:v>H. perkensi 271627</c:v>
                </c:pt>
                <c:pt idx="96">
                  <c:v>H. costata 271532</c:v>
                </c:pt>
                <c:pt idx="97">
                  <c:v>H. r.peplidis 271567</c:v>
                </c:pt>
                <c:pt idx="98">
                  <c:v>H. t. gecki 272252</c:v>
                </c:pt>
                <c:pt idx="99">
                  <c:v>H. t. deserticola 271501</c:v>
                </c:pt>
                <c:pt idx="100">
                  <c:v>H. t. mauretanica 813558</c:v>
                </c:pt>
                <c:pt idx="101">
                  <c:v>H. centralasiae 271594</c:v>
                </c:pt>
                <c:pt idx="102">
                  <c:v>Theretra oldenlandiae 813541</c:v>
                </c:pt>
                <c:pt idx="103">
                  <c:v>H. annei 271803</c:v>
                </c:pt>
                <c:pt idx="104">
                  <c:v>H. h. hippophaes 271975</c:v>
                </c:pt>
                <c:pt idx="105">
                  <c:v>H. perkensi 271628</c:v>
                </c:pt>
                <c:pt idx="106">
                  <c:v>H. r.peplidis 271580</c:v>
                </c:pt>
                <c:pt idx="107">
                  <c:v>H. e.euphorbiae 813554</c:v>
                </c:pt>
                <c:pt idx="108">
                  <c:v>H. sammuti 2000-188 MCB102</c:v>
                </c:pt>
                <c:pt idx="109">
                  <c:v>H. t. gecki 272251</c:v>
                </c:pt>
                <c:pt idx="110">
                  <c:v>H. t. deserticola 813557</c:v>
                </c:pt>
                <c:pt idx="111">
                  <c:v>H. t. mauretanica 274431</c:v>
                </c:pt>
                <c:pt idx="112">
                  <c:v>H. e.conspicua 271902</c:v>
                </c:pt>
                <c:pt idx="113">
                  <c:v>H. centralasiae 271587</c:v>
                </c:pt>
                <c:pt idx="114">
                  <c:v>Deilephila porcellus 813536</c:v>
                </c:pt>
                <c:pt idx="115">
                  <c:v>Deilephila askoldensis 813537</c:v>
                </c:pt>
                <c:pt idx="116">
                  <c:v>D. askoldensis 272708</c:v>
                </c:pt>
                <c:pt idx="117">
                  <c:v>Deilephila elpenor 813538</c:v>
                </c:pt>
                <c:pt idx="118">
                  <c:v>H. annei 271815</c:v>
                </c:pt>
                <c:pt idx="119">
                  <c:v>H. c. calida 271653</c:v>
                </c:pt>
                <c:pt idx="120">
                  <c:v>H. perkensi 271621</c:v>
                </c:pt>
                <c:pt idx="121">
                  <c:v>H. sammuti 271697</c:v>
                </c:pt>
                <c:pt idx="122">
                  <c:v>H. n. crimea 271666</c:v>
                </c:pt>
                <c:pt idx="123">
                  <c:v>H. n. sheljozkoi 813546</c:v>
                </c:pt>
                <c:pt idx="124">
                  <c:v>H. annei 271811</c:v>
                </c:pt>
                <c:pt idx="125">
                  <c:v>H. zygophylli 271454</c:v>
                </c:pt>
                <c:pt idx="126">
                  <c:v>H. h. bienerti 813508</c:v>
                </c:pt>
                <c:pt idx="127">
                  <c:v>H. wilsoni 271984</c:v>
                </c:pt>
                <c:pt idx="128">
                  <c:v>H. e.euphorbiae 271762</c:v>
                </c:pt>
                <c:pt idx="129">
                  <c:v>H. sammuti 271698</c:v>
                </c:pt>
                <c:pt idx="130">
                  <c:v>H. cretica 271684</c:v>
                </c:pt>
                <c:pt idx="131">
                  <c:v>H. cretica 271685</c:v>
                </c:pt>
                <c:pt idx="132">
                  <c:v>H. siehei 274756</c:v>
                </c:pt>
                <c:pt idx="133">
                  <c:v>H. centralasiae 271586</c:v>
                </c:pt>
                <c:pt idx="134">
                  <c:v>H. centralasiae 271585</c:v>
                </c:pt>
                <c:pt idx="135">
                  <c:v>H. n. crimea  271675</c:v>
                </c:pt>
                <c:pt idx="136">
                  <c:v>H. n. lathyrus 271661</c:v>
                </c:pt>
                <c:pt idx="137">
                  <c:v>Xylophanes loelia 813543</c:v>
                </c:pt>
                <c:pt idx="138">
                  <c:v>H. annei 271806</c:v>
                </c:pt>
                <c:pt idx="139">
                  <c:v>H. h. hippophaes 813505</c:v>
                </c:pt>
                <c:pt idx="140">
                  <c:v>H. h. hippophaes  813506</c:v>
                </c:pt>
                <c:pt idx="141">
                  <c:v>H. c. hawaiiensis 271619</c:v>
                </c:pt>
                <c:pt idx="142">
                  <c:v>H. perkensi 271624</c:v>
                </c:pt>
                <c:pt idx="143">
                  <c:v>H. e.conspicua 813553</c:v>
                </c:pt>
                <c:pt idx="144">
                  <c:v>H. centralasiae 271593</c:v>
                </c:pt>
                <c:pt idx="145">
                  <c:v>H. n. nicea 271484</c:v>
                </c:pt>
                <c:pt idx="146">
                  <c:v>H. biguttata 271826</c:v>
                </c:pt>
                <c:pt idx="147">
                  <c:v>H. biguttata 271823</c:v>
                </c:pt>
                <c:pt idx="148">
                  <c:v>H. h. hippophaes 271969</c:v>
                </c:pt>
                <c:pt idx="149">
                  <c:v>H. vespertilio 813521</c:v>
                </c:pt>
                <c:pt idx="150">
                  <c:v>H. c. calida 271636</c:v>
                </c:pt>
                <c:pt idx="151">
                  <c:v>H. c. hawaiensis 271618</c:v>
                </c:pt>
                <c:pt idx="152">
                  <c:v>H. c. hawaiiensis TYPE 271620</c:v>
                </c:pt>
                <c:pt idx="153">
                  <c:v>H. wilsoni 271990</c:v>
                </c:pt>
                <c:pt idx="154">
                  <c:v>H. siehei 271581</c:v>
                </c:pt>
                <c:pt idx="155">
                  <c:v>H. n. castissima 8135467</c:v>
                </c:pt>
                <c:pt idx="156">
                  <c:v>H. n. nicea 813544</c:v>
                </c:pt>
                <c:pt idx="157">
                  <c:v>H. n. nicea 813545</c:v>
                </c:pt>
                <c:pt idx="158">
                  <c:v>H. chamyla 271656</c:v>
                </c:pt>
                <c:pt idx="159">
                  <c:v>H. biguttata 813518</c:v>
                </c:pt>
                <c:pt idx="160">
                  <c:v>H. h. bienerti 271748</c:v>
                </c:pt>
                <c:pt idx="161">
                  <c:v>H. wilsoni 271980</c:v>
                </c:pt>
                <c:pt idx="162">
                  <c:v>H. n. castissima 8135468</c:v>
                </c:pt>
                <c:pt idx="163">
                  <c:v>H. n. lathyrus 271657</c:v>
                </c:pt>
                <c:pt idx="164">
                  <c:v>H. n. castissima 271878</c:v>
                </c:pt>
                <c:pt idx="165">
                  <c:v>H. biguttata 813519</c:v>
                </c:pt>
                <c:pt idx="166">
                  <c:v>H. wilsoni 271979</c:v>
                </c:pt>
                <c:pt idx="167">
                  <c:v>H. e.conspicua 271906</c:v>
                </c:pt>
                <c:pt idx="168">
                  <c:v>H. siehei 2711582</c:v>
                </c:pt>
                <c:pt idx="169">
                  <c:v>H. n. crimea 271670</c:v>
                </c:pt>
                <c:pt idx="170">
                  <c:v>H. n. sheljuzkoi 271879</c:v>
                </c:pt>
                <c:pt idx="171">
                  <c:v>H. n. sheljozkoi 271889</c:v>
                </c:pt>
                <c:pt idx="172">
                  <c:v>H. chamyla 271655</c:v>
                </c:pt>
                <c:pt idx="173">
                  <c:v>H. biguttata 271820</c:v>
                </c:pt>
                <c:pt idx="174">
                  <c:v>H. vespertilio 271436</c:v>
                </c:pt>
                <c:pt idx="175">
                  <c:v>H. wilsoni 271982</c:v>
                </c:pt>
                <c:pt idx="176">
                  <c:v>H. vespertilio 813522</c:v>
                </c:pt>
                <c:pt idx="177">
                  <c:v>H. n. lathyrus 271662</c:v>
                </c:pt>
                <c:pt idx="178">
                  <c:v>Rhodafra marshalli 272083</c:v>
                </c:pt>
              </c:strCache>
            </c:strRef>
          </c:cat>
          <c:val>
            <c:numRef>
              <c:f>fW35gr!$B$2:$B$180</c:f>
              <c:numCache>
                <c:formatCode>0.00</c:formatCode>
                <c:ptCount val="179"/>
                <c:pt idx="0">
                  <c:v>0</c:v>
                </c:pt>
                <c:pt idx="1">
                  <c:v>4.7619047619047596E-2</c:v>
                </c:pt>
                <c:pt idx="2">
                  <c:v>4.7619047619047596E-2</c:v>
                </c:pt>
                <c:pt idx="3">
                  <c:v>9.5238095238095261E-2</c:v>
                </c:pt>
                <c:pt idx="4">
                  <c:v>9.5238095238095261E-2</c:v>
                </c:pt>
                <c:pt idx="5">
                  <c:v>9.5238095238095261E-2</c:v>
                </c:pt>
                <c:pt idx="6">
                  <c:v>0.14285714285714285</c:v>
                </c:pt>
                <c:pt idx="7">
                  <c:v>0.14285714285714285</c:v>
                </c:pt>
                <c:pt idx="8">
                  <c:v>0.14285714285714285</c:v>
                </c:pt>
                <c:pt idx="9">
                  <c:v>0.14285714285714285</c:v>
                </c:pt>
                <c:pt idx="10">
                  <c:v>0.14285714285714285</c:v>
                </c:pt>
                <c:pt idx="11">
                  <c:v>0.14285714285714285</c:v>
                </c:pt>
                <c:pt idx="12">
                  <c:v>0.19047619047619047</c:v>
                </c:pt>
                <c:pt idx="13">
                  <c:v>0.19047619047619047</c:v>
                </c:pt>
                <c:pt idx="14">
                  <c:v>0.19047619047619047</c:v>
                </c:pt>
                <c:pt idx="15">
                  <c:v>0.19047619047619047</c:v>
                </c:pt>
                <c:pt idx="16">
                  <c:v>0.19047619047619047</c:v>
                </c:pt>
                <c:pt idx="17">
                  <c:v>0.19047619047619047</c:v>
                </c:pt>
                <c:pt idx="18">
                  <c:v>0.19047619047619047</c:v>
                </c:pt>
                <c:pt idx="19">
                  <c:v>0.19047619047619047</c:v>
                </c:pt>
                <c:pt idx="20">
                  <c:v>0.19047619047619047</c:v>
                </c:pt>
                <c:pt idx="21">
                  <c:v>0.19047619047619047</c:v>
                </c:pt>
                <c:pt idx="22">
                  <c:v>0.19047619047619047</c:v>
                </c:pt>
                <c:pt idx="23">
                  <c:v>0.23809523809523811</c:v>
                </c:pt>
                <c:pt idx="24">
                  <c:v>0.23809523809523811</c:v>
                </c:pt>
                <c:pt idx="25">
                  <c:v>0.23809523809523811</c:v>
                </c:pt>
                <c:pt idx="26">
                  <c:v>0.23809523809523811</c:v>
                </c:pt>
                <c:pt idx="27">
                  <c:v>0.23809523809523811</c:v>
                </c:pt>
                <c:pt idx="28">
                  <c:v>0.23809523809523811</c:v>
                </c:pt>
                <c:pt idx="29">
                  <c:v>0.23809523809523811</c:v>
                </c:pt>
                <c:pt idx="30">
                  <c:v>0.23809523809523811</c:v>
                </c:pt>
                <c:pt idx="31">
                  <c:v>0.23809523809523811</c:v>
                </c:pt>
                <c:pt idx="32">
                  <c:v>0.23809523809523811</c:v>
                </c:pt>
                <c:pt idx="33">
                  <c:v>0.23809523809523811</c:v>
                </c:pt>
                <c:pt idx="34">
                  <c:v>0.23809523809523811</c:v>
                </c:pt>
                <c:pt idx="35">
                  <c:v>0.23809523809523811</c:v>
                </c:pt>
                <c:pt idx="36">
                  <c:v>0.23809523809523811</c:v>
                </c:pt>
                <c:pt idx="37">
                  <c:v>0.23809523809523811</c:v>
                </c:pt>
                <c:pt idx="38">
                  <c:v>0.23809523809523811</c:v>
                </c:pt>
                <c:pt idx="39">
                  <c:v>0.23809523809523811</c:v>
                </c:pt>
                <c:pt idx="40">
                  <c:v>0.23809523809523811</c:v>
                </c:pt>
                <c:pt idx="41">
                  <c:v>0.23809523809523811</c:v>
                </c:pt>
                <c:pt idx="42">
                  <c:v>0.23809523809523811</c:v>
                </c:pt>
                <c:pt idx="43">
                  <c:v>0.28571428571428575</c:v>
                </c:pt>
                <c:pt idx="44">
                  <c:v>0.28571428571428575</c:v>
                </c:pt>
                <c:pt idx="45">
                  <c:v>0.28571428571428575</c:v>
                </c:pt>
                <c:pt idx="46">
                  <c:v>0.28571428571428575</c:v>
                </c:pt>
                <c:pt idx="47">
                  <c:v>0.28571428571428575</c:v>
                </c:pt>
                <c:pt idx="48">
                  <c:v>0.28571428571428575</c:v>
                </c:pt>
                <c:pt idx="49">
                  <c:v>0.28571428571428575</c:v>
                </c:pt>
                <c:pt idx="50">
                  <c:v>0.28571428571428575</c:v>
                </c:pt>
                <c:pt idx="51">
                  <c:v>0.28571428571428575</c:v>
                </c:pt>
                <c:pt idx="52">
                  <c:v>0.28571428571428575</c:v>
                </c:pt>
                <c:pt idx="53">
                  <c:v>0.28571428571428575</c:v>
                </c:pt>
                <c:pt idx="54">
                  <c:v>0.28571428571428575</c:v>
                </c:pt>
                <c:pt idx="55">
                  <c:v>0.28571428571428575</c:v>
                </c:pt>
                <c:pt idx="56">
                  <c:v>0.28571428571428575</c:v>
                </c:pt>
                <c:pt idx="57">
                  <c:v>0.28571428571428575</c:v>
                </c:pt>
                <c:pt idx="58">
                  <c:v>0.28571428571428575</c:v>
                </c:pt>
                <c:pt idx="59">
                  <c:v>0.28571428571428575</c:v>
                </c:pt>
                <c:pt idx="60">
                  <c:v>0.28571428571428575</c:v>
                </c:pt>
                <c:pt idx="61">
                  <c:v>0.28571428571428575</c:v>
                </c:pt>
                <c:pt idx="62">
                  <c:v>0.33333333333333331</c:v>
                </c:pt>
                <c:pt idx="63">
                  <c:v>0.33333333333333331</c:v>
                </c:pt>
                <c:pt idx="64">
                  <c:v>0.33333333333333331</c:v>
                </c:pt>
                <c:pt idx="65">
                  <c:v>0.33333333333333331</c:v>
                </c:pt>
                <c:pt idx="66">
                  <c:v>0.33333333333333331</c:v>
                </c:pt>
                <c:pt idx="67">
                  <c:v>0.33333333333333331</c:v>
                </c:pt>
                <c:pt idx="68">
                  <c:v>0.33333333333333331</c:v>
                </c:pt>
                <c:pt idx="69">
                  <c:v>0.33333333333333331</c:v>
                </c:pt>
                <c:pt idx="70">
                  <c:v>0.33333333333333331</c:v>
                </c:pt>
                <c:pt idx="71">
                  <c:v>0.33333333333333331</c:v>
                </c:pt>
                <c:pt idx="72">
                  <c:v>0.33333333333333331</c:v>
                </c:pt>
                <c:pt idx="73">
                  <c:v>0.33333333333333331</c:v>
                </c:pt>
                <c:pt idx="74">
                  <c:v>0.33333333333333331</c:v>
                </c:pt>
                <c:pt idx="75">
                  <c:v>0.33333333333333331</c:v>
                </c:pt>
                <c:pt idx="76">
                  <c:v>0.33333333333333331</c:v>
                </c:pt>
                <c:pt idx="77">
                  <c:v>0.33333333333333331</c:v>
                </c:pt>
                <c:pt idx="78">
                  <c:v>0.33333333333333331</c:v>
                </c:pt>
                <c:pt idx="79">
                  <c:v>0.33333333333333331</c:v>
                </c:pt>
                <c:pt idx="80">
                  <c:v>0.38095238095238099</c:v>
                </c:pt>
                <c:pt idx="81">
                  <c:v>0.38095238095238099</c:v>
                </c:pt>
                <c:pt idx="82">
                  <c:v>0.38095238095238099</c:v>
                </c:pt>
                <c:pt idx="83">
                  <c:v>0.38095238095238099</c:v>
                </c:pt>
                <c:pt idx="84">
                  <c:v>0.38095238095238099</c:v>
                </c:pt>
                <c:pt idx="85">
                  <c:v>0.38095238095238099</c:v>
                </c:pt>
                <c:pt idx="86">
                  <c:v>0.38095238095238099</c:v>
                </c:pt>
                <c:pt idx="87">
                  <c:v>0.38095238095238099</c:v>
                </c:pt>
                <c:pt idx="88">
                  <c:v>0.38095238095238099</c:v>
                </c:pt>
                <c:pt idx="89">
                  <c:v>0.38095238095238099</c:v>
                </c:pt>
                <c:pt idx="90">
                  <c:v>0.38095238095238099</c:v>
                </c:pt>
                <c:pt idx="91">
                  <c:v>0.38095238095238099</c:v>
                </c:pt>
                <c:pt idx="92">
                  <c:v>0.38095238095238099</c:v>
                </c:pt>
                <c:pt idx="93">
                  <c:v>0.38095238095238099</c:v>
                </c:pt>
                <c:pt idx="94">
                  <c:v>0.38095238095238099</c:v>
                </c:pt>
                <c:pt idx="95">
                  <c:v>0.38095238095238099</c:v>
                </c:pt>
                <c:pt idx="96">
                  <c:v>0.38095238095238099</c:v>
                </c:pt>
                <c:pt idx="97">
                  <c:v>0.38095238095238099</c:v>
                </c:pt>
                <c:pt idx="98">
                  <c:v>0.38095238095238099</c:v>
                </c:pt>
                <c:pt idx="99">
                  <c:v>0.38095238095238099</c:v>
                </c:pt>
                <c:pt idx="100">
                  <c:v>0.38095238095238099</c:v>
                </c:pt>
                <c:pt idx="101">
                  <c:v>0.38095238095238099</c:v>
                </c:pt>
                <c:pt idx="102">
                  <c:v>0.42857142857142866</c:v>
                </c:pt>
                <c:pt idx="103">
                  <c:v>0.42857142857142866</c:v>
                </c:pt>
                <c:pt idx="104">
                  <c:v>0.42857142857142866</c:v>
                </c:pt>
                <c:pt idx="105">
                  <c:v>0.42857142857142866</c:v>
                </c:pt>
                <c:pt idx="106">
                  <c:v>0.42857142857142866</c:v>
                </c:pt>
                <c:pt idx="107">
                  <c:v>0.42857142857142866</c:v>
                </c:pt>
                <c:pt idx="108">
                  <c:v>0.42857142857142866</c:v>
                </c:pt>
                <c:pt idx="109">
                  <c:v>0.42857142857142866</c:v>
                </c:pt>
                <c:pt idx="110">
                  <c:v>0.42857142857142866</c:v>
                </c:pt>
                <c:pt idx="111">
                  <c:v>0.42857142857142866</c:v>
                </c:pt>
                <c:pt idx="112">
                  <c:v>0.42857142857142866</c:v>
                </c:pt>
                <c:pt idx="113">
                  <c:v>0.42857142857142866</c:v>
                </c:pt>
                <c:pt idx="114">
                  <c:v>0.47619047619047616</c:v>
                </c:pt>
                <c:pt idx="115">
                  <c:v>0.47619047619047616</c:v>
                </c:pt>
                <c:pt idx="116">
                  <c:v>0.47619047619047616</c:v>
                </c:pt>
                <c:pt idx="117">
                  <c:v>0.47619047619047616</c:v>
                </c:pt>
                <c:pt idx="118">
                  <c:v>0.47619047619047616</c:v>
                </c:pt>
                <c:pt idx="119">
                  <c:v>0.47619047619047616</c:v>
                </c:pt>
                <c:pt idx="120">
                  <c:v>0.47619047619047616</c:v>
                </c:pt>
                <c:pt idx="121">
                  <c:v>0.47619047619047616</c:v>
                </c:pt>
                <c:pt idx="122">
                  <c:v>0.47619047619047616</c:v>
                </c:pt>
                <c:pt idx="123">
                  <c:v>0.47619047619047616</c:v>
                </c:pt>
                <c:pt idx="124">
                  <c:v>0.52380952380952384</c:v>
                </c:pt>
                <c:pt idx="125">
                  <c:v>0.52380952380952384</c:v>
                </c:pt>
                <c:pt idx="126">
                  <c:v>0.52380952380952384</c:v>
                </c:pt>
                <c:pt idx="127">
                  <c:v>0.52380952380952384</c:v>
                </c:pt>
                <c:pt idx="128">
                  <c:v>0.52380952380952384</c:v>
                </c:pt>
                <c:pt idx="129">
                  <c:v>0.52380952380952384</c:v>
                </c:pt>
                <c:pt idx="130">
                  <c:v>0.52380952380952384</c:v>
                </c:pt>
                <c:pt idx="131">
                  <c:v>0.52380952380952384</c:v>
                </c:pt>
                <c:pt idx="132">
                  <c:v>0.52380952380952384</c:v>
                </c:pt>
                <c:pt idx="133">
                  <c:v>0.52380952380952384</c:v>
                </c:pt>
                <c:pt idx="134">
                  <c:v>0.52380952380952384</c:v>
                </c:pt>
                <c:pt idx="135">
                  <c:v>0.52380952380952384</c:v>
                </c:pt>
                <c:pt idx="136">
                  <c:v>0.52380952380952384</c:v>
                </c:pt>
                <c:pt idx="137">
                  <c:v>0.57142857142857151</c:v>
                </c:pt>
                <c:pt idx="138">
                  <c:v>0.57142857142857151</c:v>
                </c:pt>
                <c:pt idx="139">
                  <c:v>0.57142857142857151</c:v>
                </c:pt>
                <c:pt idx="140">
                  <c:v>0.57142857142857151</c:v>
                </c:pt>
                <c:pt idx="141">
                  <c:v>0.57142857142857151</c:v>
                </c:pt>
                <c:pt idx="142">
                  <c:v>0.57142857142857151</c:v>
                </c:pt>
                <c:pt idx="143">
                  <c:v>0.57142857142857151</c:v>
                </c:pt>
                <c:pt idx="144">
                  <c:v>0.57142857142857151</c:v>
                </c:pt>
                <c:pt idx="145">
                  <c:v>0.57142857142857151</c:v>
                </c:pt>
                <c:pt idx="146">
                  <c:v>0.61904761904761907</c:v>
                </c:pt>
                <c:pt idx="147">
                  <c:v>0.61904761904761907</c:v>
                </c:pt>
                <c:pt idx="148">
                  <c:v>0.61904761904761907</c:v>
                </c:pt>
                <c:pt idx="149">
                  <c:v>0.61904761904761907</c:v>
                </c:pt>
                <c:pt idx="150">
                  <c:v>0.61904761904761907</c:v>
                </c:pt>
                <c:pt idx="151">
                  <c:v>0.61904761904761907</c:v>
                </c:pt>
                <c:pt idx="152">
                  <c:v>0.61904761904761907</c:v>
                </c:pt>
                <c:pt idx="153">
                  <c:v>0.61904761904761907</c:v>
                </c:pt>
                <c:pt idx="154">
                  <c:v>0.61904761904761907</c:v>
                </c:pt>
                <c:pt idx="155">
                  <c:v>0.61904761904761907</c:v>
                </c:pt>
                <c:pt idx="156">
                  <c:v>0.61904761904761907</c:v>
                </c:pt>
                <c:pt idx="157">
                  <c:v>0.61904761904761907</c:v>
                </c:pt>
                <c:pt idx="158">
                  <c:v>0.61904761904761907</c:v>
                </c:pt>
                <c:pt idx="159">
                  <c:v>0.66666666666666674</c:v>
                </c:pt>
                <c:pt idx="160">
                  <c:v>0.66666666666666674</c:v>
                </c:pt>
                <c:pt idx="161">
                  <c:v>0.66666666666666674</c:v>
                </c:pt>
                <c:pt idx="162">
                  <c:v>0.66666666666666674</c:v>
                </c:pt>
                <c:pt idx="163">
                  <c:v>0.66666666666666674</c:v>
                </c:pt>
                <c:pt idx="164">
                  <c:v>0.67</c:v>
                </c:pt>
                <c:pt idx="165">
                  <c:v>0.71428571428571441</c:v>
                </c:pt>
                <c:pt idx="166">
                  <c:v>0.71428571428571441</c:v>
                </c:pt>
                <c:pt idx="167">
                  <c:v>0.71428571428571441</c:v>
                </c:pt>
                <c:pt idx="168">
                  <c:v>0.71428571428571441</c:v>
                </c:pt>
                <c:pt idx="169">
                  <c:v>0.71428571428571441</c:v>
                </c:pt>
                <c:pt idx="170">
                  <c:v>0.71428571428571441</c:v>
                </c:pt>
                <c:pt idx="171">
                  <c:v>0.71428571428571441</c:v>
                </c:pt>
                <c:pt idx="172">
                  <c:v>0.71428571428571441</c:v>
                </c:pt>
                <c:pt idx="173">
                  <c:v>0.76190476190476186</c:v>
                </c:pt>
                <c:pt idx="174">
                  <c:v>0.76190476190476186</c:v>
                </c:pt>
                <c:pt idx="175">
                  <c:v>0.76190476190476186</c:v>
                </c:pt>
                <c:pt idx="176">
                  <c:v>0.90476190476190477</c:v>
                </c:pt>
                <c:pt idx="177">
                  <c:v>0.90476190476190477</c:v>
                </c:pt>
                <c:pt idx="17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F5-4983-9D25-5193044826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605120"/>
        <c:axId val="73606656"/>
      </c:barChart>
      <c:catAx>
        <c:axId val="7360512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3606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3606656"/>
        <c:scaling>
          <c:orientation val="minMax"/>
          <c:max val="1"/>
        </c:scaling>
        <c:delete val="0"/>
        <c:axPos val="t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360512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1" l="0.75" r="0.75" t="1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904836193447737"/>
          <c:y val="2.5000014532188506E-2"/>
          <c:w val="0.75039001560062402"/>
          <c:h val="0.96666722857795562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fW36gr!$A$2:$A$182</c:f>
              <c:strCache>
                <c:ptCount val="181"/>
                <c:pt idx="0">
                  <c:v>Chaerocina jordani 274526</c:v>
                </c:pt>
                <c:pt idx="1">
                  <c:v>R. marshalli 272079</c:v>
                </c:pt>
                <c:pt idx="2">
                  <c:v>R. marshalli 272081</c:v>
                </c:pt>
                <c:pt idx="3">
                  <c:v>R. marshalli 272080</c:v>
                </c:pt>
                <c:pt idx="4">
                  <c:v>R. marshalli 272082</c:v>
                </c:pt>
                <c:pt idx="5">
                  <c:v>D. elpenor 813560</c:v>
                </c:pt>
                <c:pt idx="6">
                  <c:v>Chaerocina dohertyi 274526</c:v>
                </c:pt>
                <c:pt idx="7">
                  <c:v>H. perkensi 271630</c:v>
                </c:pt>
                <c:pt idx="8">
                  <c:v>Deilephila elpenor 813538</c:v>
                </c:pt>
                <c:pt idx="9">
                  <c:v>H. perkensi 271628</c:v>
                </c:pt>
                <c:pt idx="10">
                  <c:v>H. perkensi 271624</c:v>
                </c:pt>
                <c:pt idx="11">
                  <c:v>H. perkensi 271621</c:v>
                </c:pt>
                <c:pt idx="12">
                  <c:v>H. perkensi 271627</c:v>
                </c:pt>
                <c:pt idx="13">
                  <c:v>D. porcellus 272692</c:v>
                </c:pt>
                <c:pt idx="14">
                  <c:v>H. e.euphorbiae 271778</c:v>
                </c:pt>
                <c:pt idx="15">
                  <c:v>H. n. nicea 813545</c:v>
                </c:pt>
                <c:pt idx="16">
                  <c:v>H. n. crimea  271675</c:v>
                </c:pt>
                <c:pt idx="17">
                  <c:v>H. n. sheljozkoi 813546</c:v>
                </c:pt>
                <c:pt idx="18">
                  <c:v>H. vespertilio 271436</c:v>
                </c:pt>
                <c:pt idx="19">
                  <c:v>H. wilsoni 271990</c:v>
                </c:pt>
                <c:pt idx="20">
                  <c:v>Deilephila askoldensis 813537</c:v>
                </c:pt>
                <c:pt idx="21">
                  <c:v>D. askoldensis 272708</c:v>
                </c:pt>
                <c:pt idx="22">
                  <c:v>Basiothea schenki 274539</c:v>
                </c:pt>
                <c:pt idx="23">
                  <c:v>H. wilsoni 271982</c:v>
                </c:pt>
                <c:pt idx="24">
                  <c:v>H. wilsoni 271979</c:v>
                </c:pt>
                <c:pt idx="25">
                  <c:v>H. centralasiae 271587</c:v>
                </c:pt>
                <c:pt idx="26">
                  <c:v>H. n. crimea 271666</c:v>
                </c:pt>
                <c:pt idx="27">
                  <c:v>H. n. sheljozkoi 271889</c:v>
                </c:pt>
                <c:pt idx="28">
                  <c:v>H. wilsoni 271980</c:v>
                </c:pt>
                <c:pt idx="29">
                  <c:v>H. sammuti 2000-188 MCB103</c:v>
                </c:pt>
                <c:pt idx="30">
                  <c:v>H. t. mauretanica 274431</c:v>
                </c:pt>
                <c:pt idx="31">
                  <c:v>H. centralasiae 271586</c:v>
                </c:pt>
                <c:pt idx="32">
                  <c:v>H. c. hawaiiensis 271619</c:v>
                </c:pt>
                <c:pt idx="33">
                  <c:v>H. wilsoni 271984</c:v>
                </c:pt>
                <c:pt idx="34">
                  <c:v>H. dahlii 271419</c:v>
                </c:pt>
                <c:pt idx="35">
                  <c:v>H. dahlii 271425</c:v>
                </c:pt>
                <c:pt idx="36">
                  <c:v>H. r.robertsi 271541</c:v>
                </c:pt>
                <c:pt idx="37">
                  <c:v>H. e.euphorbiae 813554</c:v>
                </c:pt>
                <c:pt idx="38">
                  <c:v>H. cretica 271684</c:v>
                </c:pt>
                <c:pt idx="39">
                  <c:v>H. e.conspicua 271902</c:v>
                </c:pt>
                <c:pt idx="40">
                  <c:v>H. centralasiae 271594</c:v>
                </c:pt>
                <c:pt idx="41">
                  <c:v>H. centralasiae 271585</c:v>
                </c:pt>
                <c:pt idx="42">
                  <c:v>H. n. nicea 271484</c:v>
                </c:pt>
                <c:pt idx="43">
                  <c:v>H. n. nicea 813544</c:v>
                </c:pt>
                <c:pt idx="44">
                  <c:v>H. c. calida 271651</c:v>
                </c:pt>
                <c:pt idx="45">
                  <c:v>H. r.peplidis 271567</c:v>
                </c:pt>
                <c:pt idx="46">
                  <c:v>H. cretica 271685</c:v>
                </c:pt>
                <c:pt idx="47">
                  <c:v>H. siehei 271581</c:v>
                </c:pt>
                <c:pt idx="48">
                  <c:v>H. n. castissima 8135468</c:v>
                </c:pt>
                <c:pt idx="49">
                  <c:v>H. chamyla 271655</c:v>
                </c:pt>
                <c:pt idx="50">
                  <c:v>Deilephila porcellus 813536</c:v>
                </c:pt>
                <c:pt idx="51">
                  <c:v>H. h. bienerti 271748</c:v>
                </c:pt>
                <c:pt idx="52">
                  <c:v>H. c. hawaiiensis TYPE 271620</c:v>
                </c:pt>
                <c:pt idx="53">
                  <c:v>H. nervosa 271552</c:v>
                </c:pt>
                <c:pt idx="54">
                  <c:v>H. e.euphorbiae 271762</c:v>
                </c:pt>
                <c:pt idx="55">
                  <c:v>H. sammuti 271698</c:v>
                </c:pt>
                <c:pt idx="56">
                  <c:v>H. sammuti 271697</c:v>
                </c:pt>
                <c:pt idx="57">
                  <c:v>H. siehei 274756</c:v>
                </c:pt>
                <c:pt idx="58">
                  <c:v>H. n. crimea 271670</c:v>
                </c:pt>
                <c:pt idx="59">
                  <c:v>H. c. calida 271653</c:v>
                </c:pt>
                <c:pt idx="60">
                  <c:v>H. nervosa 271554</c:v>
                </c:pt>
                <c:pt idx="61">
                  <c:v>H. t. mauretanica 813559</c:v>
                </c:pt>
                <c:pt idx="62">
                  <c:v>H. n. castissima 8135467</c:v>
                </c:pt>
                <c:pt idx="63">
                  <c:v>H. n. lathyrus 271661</c:v>
                </c:pt>
                <c:pt idx="64">
                  <c:v>H. livornicoides 272006</c:v>
                </c:pt>
                <c:pt idx="65">
                  <c:v>H. renneri Nepal</c:v>
                </c:pt>
                <c:pt idx="66">
                  <c:v>H. renneri 812867</c:v>
                </c:pt>
                <c:pt idx="67">
                  <c:v>H. vespertilio 813521</c:v>
                </c:pt>
                <c:pt idx="68">
                  <c:v>H. c. calida 271636</c:v>
                </c:pt>
                <c:pt idx="69">
                  <c:v>H. costata 271529</c:v>
                </c:pt>
                <c:pt idx="70">
                  <c:v>H. nervosa 271559</c:v>
                </c:pt>
                <c:pt idx="71">
                  <c:v>H. r.robertsi 271543</c:v>
                </c:pt>
                <c:pt idx="72">
                  <c:v>H. cretica 271682</c:v>
                </c:pt>
                <c:pt idx="73">
                  <c:v>H. n. lathyrus 271657</c:v>
                </c:pt>
                <c:pt idx="74">
                  <c:v>Basiothea charis 274535</c:v>
                </c:pt>
                <c:pt idx="75">
                  <c:v>H. livornica 271931</c:v>
                </c:pt>
                <c:pt idx="76">
                  <c:v>H. annei 271803</c:v>
                </c:pt>
                <c:pt idx="77">
                  <c:v>H. nervosa 271545</c:v>
                </c:pt>
                <c:pt idx="78">
                  <c:v>H. r.robertsi 271539 LTYPE</c:v>
                </c:pt>
                <c:pt idx="79">
                  <c:v>H. cretica 271692</c:v>
                </c:pt>
                <c:pt idx="80">
                  <c:v>H. cretica 271676</c:v>
                </c:pt>
                <c:pt idx="81">
                  <c:v>H. t. himyarensis 271615</c:v>
                </c:pt>
                <c:pt idx="82">
                  <c:v>H. e.conspicua 813553</c:v>
                </c:pt>
                <c:pt idx="83">
                  <c:v>H. dahlii 813555</c:v>
                </c:pt>
                <c:pt idx="84">
                  <c:v>H. dahlii 271422</c:v>
                </c:pt>
                <c:pt idx="85">
                  <c:v>H. t. tithymali 271946</c:v>
                </c:pt>
                <c:pt idx="86">
                  <c:v>H. t. himyarensis 271605</c:v>
                </c:pt>
                <c:pt idx="87">
                  <c:v>H. n. sheljuzkoi 271879</c:v>
                </c:pt>
                <c:pt idx="88">
                  <c:v>H. livornicoides 272008</c:v>
                </c:pt>
                <c:pt idx="89">
                  <c:v>H. annei 271816</c:v>
                </c:pt>
                <c:pt idx="90">
                  <c:v>H. zygophylli 271460</c:v>
                </c:pt>
                <c:pt idx="91">
                  <c:v>H. dahlii 271424</c:v>
                </c:pt>
                <c:pt idx="92">
                  <c:v>H. r.peplidis 271564</c:v>
                </c:pt>
                <c:pt idx="93">
                  <c:v>H. r.peplidis 271580</c:v>
                </c:pt>
                <c:pt idx="94">
                  <c:v>H. sammuti 2000-188 MCB102</c:v>
                </c:pt>
                <c:pt idx="95">
                  <c:v>H. t. mauretanica 813558</c:v>
                </c:pt>
                <c:pt idx="96">
                  <c:v>H. t. himyarensis 271614</c:v>
                </c:pt>
                <c:pt idx="97">
                  <c:v>H. g. intermedia 813517</c:v>
                </c:pt>
                <c:pt idx="98">
                  <c:v>H. nervosa 271553</c:v>
                </c:pt>
                <c:pt idx="99">
                  <c:v>H. sammuti 271694</c:v>
                </c:pt>
                <c:pt idx="100">
                  <c:v>H. centralasiae 271593</c:v>
                </c:pt>
                <c:pt idx="101">
                  <c:v>H. n. lathyrus 271662</c:v>
                </c:pt>
                <c:pt idx="102">
                  <c:v>H. livornicoides 272004</c:v>
                </c:pt>
                <c:pt idx="103">
                  <c:v>H. n. castissima 271878</c:v>
                </c:pt>
                <c:pt idx="104">
                  <c:v>H. annei 271811</c:v>
                </c:pt>
                <c:pt idx="105">
                  <c:v>H. annei 271815</c:v>
                </c:pt>
                <c:pt idx="106">
                  <c:v>H. h. bienerti 813507</c:v>
                </c:pt>
                <c:pt idx="107">
                  <c:v>H. vespertilio 813522</c:v>
                </c:pt>
                <c:pt idx="108">
                  <c:v>H. t. tithymali 271939</c:v>
                </c:pt>
                <c:pt idx="109">
                  <c:v>H. t. deserticola 271501</c:v>
                </c:pt>
                <c:pt idx="110">
                  <c:v>H. chuvilini 271533</c:v>
                </c:pt>
                <c:pt idx="111">
                  <c:v>H. t. deserticola 813557</c:v>
                </c:pt>
                <c:pt idx="112">
                  <c:v>H. annei 271806</c:v>
                </c:pt>
                <c:pt idx="113">
                  <c:v>H. zygophylli 813524</c:v>
                </c:pt>
                <c:pt idx="114">
                  <c:v>H. g. gallii 813511</c:v>
                </c:pt>
                <c:pt idx="115">
                  <c:v>H. c. hawaiensis 271618</c:v>
                </c:pt>
                <c:pt idx="116">
                  <c:v>H. chuvilini 271537</c:v>
                </c:pt>
                <c:pt idx="117">
                  <c:v>H. t. tithymali 271947</c:v>
                </c:pt>
                <c:pt idx="118">
                  <c:v>H. t. deserticola 271492</c:v>
                </c:pt>
                <c:pt idx="119">
                  <c:v>H. e.conspicua 271906</c:v>
                </c:pt>
                <c:pt idx="120">
                  <c:v>H. siehei 2711582</c:v>
                </c:pt>
                <c:pt idx="121">
                  <c:v>Theretra oldenlandiae 813541</c:v>
                </c:pt>
                <c:pt idx="122">
                  <c:v>H. livornica 813527</c:v>
                </c:pt>
                <c:pt idx="123">
                  <c:v>H. g. intermedia 813516</c:v>
                </c:pt>
                <c:pt idx="124">
                  <c:v>H. h. hippophaes 271864</c:v>
                </c:pt>
                <c:pt idx="125">
                  <c:v>H. h. hippophaes 271969</c:v>
                </c:pt>
                <c:pt idx="126">
                  <c:v>H. costata 271532</c:v>
                </c:pt>
                <c:pt idx="127">
                  <c:v>H. chuvilini 271536</c:v>
                </c:pt>
                <c:pt idx="128">
                  <c:v>H. t. gecki 272251</c:v>
                </c:pt>
                <c:pt idx="129">
                  <c:v>H. chamyla 271656</c:v>
                </c:pt>
                <c:pt idx="130">
                  <c:v>H. livornica 813529</c:v>
                </c:pt>
                <c:pt idx="131">
                  <c:v>H. livornicoides 272011</c:v>
                </c:pt>
                <c:pt idx="132">
                  <c:v>H. g. gallii 813512</c:v>
                </c:pt>
                <c:pt idx="133">
                  <c:v>H. costata 813556</c:v>
                </c:pt>
                <c:pt idx="134">
                  <c:v>H. t. gecki 272252</c:v>
                </c:pt>
                <c:pt idx="135">
                  <c:v>H. h. bienerti 271751</c:v>
                </c:pt>
                <c:pt idx="136">
                  <c:v>H. chuvilini 271535</c:v>
                </c:pt>
                <c:pt idx="137">
                  <c:v>H. g. gallii 813510</c:v>
                </c:pt>
                <c:pt idx="138">
                  <c:v>H. h. hippophaes 813505</c:v>
                </c:pt>
                <c:pt idx="139">
                  <c:v>H. chuvilini 271534</c:v>
                </c:pt>
                <c:pt idx="140">
                  <c:v>H. lineata 813533</c:v>
                </c:pt>
                <c:pt idx="141">
                  <c:v>H. g. intermedia 813539</c:v>
                </c:pt>
                <c:pt idx="142">
                  <c:v>H. h. hippophaes  813506</c:v>
                </c:pt>
                <c:pt idx="143">
                  <c:v>H. livornica 813528</c:v>
                </c:pt>
                <c:pt idx="144">
                  <c:v>H. euphorbiarum 813535</c:v>
                </c:pt>
                <c:pt idx="145">
                  <c:v>H. biguttata 813518</c:v>
                </c:pt>
                <c:pt idx="146">
                  <c:v>H. biguttata 813519</c:v>
                </c:pt>
                <c:pt idx="147">
                  <c:v>H. h. hippophaes 271975</c:v>
                </c:pt>
                <c:pt idx="148">
                  <c:v>H. euphorbiarum 813551</c:v>
                </c:pt>
                <c:pt idx="149">
                  <c:v>H. g. gallii 813513</c:v>
                </c:pt>
                <c:pt idx="150">
                  <c:v>H. costata 271530</c:v>
                </c:pt>
                <c:pt idx="151">
                  <c:v>Xylophanes loelia 813543</c:v>
                </c:pt>
                <c:pt idx="152">
                  <c:v>H. lineata 813532</c:v>
                </c:pt>
                <c:pt idx="153">
                  <c:v>H. euphorbiarum 813534</c:v>
                </c:pt>
                <c:pt idx="154">
                  <c:v>H. g. gallii 271515</c:v>
                </c:pt>
                <c:pt idx="155">
                  <c:v>H. g. intermedia 813514</c:v>
                </c:pt>
                <c:pt idx="156">
                  <c:v>H. g. intermedia 813515</c:v>
                </c:pt>
                <c:pt idx="157">
                  <c:v>H. biguttata 271820</c:v>
                </c:pt>
                <c:pt idx="158">
                  <c:v>R. opheltes 272030</c:v>
                </c:pt>
                <c:pt idx="159">
                  <c:v>H. euphorbiarum 271780</c:v>
                </c:pt>
                <c:pt idx="160">
                  <c:v>H. biguttata 271823</c:v>
                </c:pt>
                <c:pt idx="161">
                  <c:v>H. h. bienerti 271753</c:v>
                </c:pt>
                <c:pt idx="162">
                  <c:v>H. euphorbiarum 271791</c:v>
                </c:pt>
                <c:pt idx="163">
                  <c:v>H. zygophylli 813526</c:v>
                </c:pt>
                <c:pt idx="164">
                  <c:v>H. h. bienerti 813508</c:v>
                </c:pt>
                <c:pt idx="165">
                  <c:v>H. t. gecki 271603</c:v>
                </c:pt>
                <c:pt idx="166">
                  <c:v>H. zygophylli 271454</c:v>
                </c:pt>
                <c:pt idx="167">
                  <c:v>H. zygophylli 813525</c:v>
                </c:pt>
                <c:pt idx="168">
                  <c:v>H. lineata 271704</c:v>
                </c:pt>
                <c:pt idx="169">
                  <c:v>Hippotion celerio 813540</c:v>
                </c:pt>
                <c:pt idx="170">
                  <c:v>H. costata 271531</c:v>
                </c:pt>
                <c:pt idx="171">
                  <c:v>H. livornicoides 272000</c:v>
                </c:pt>
                <c:pt idx="172">
                  <c:v>H. lineata 813530</c:v>
                </c:pt>
                <c:pt idx="173">
                  <c:v>Xylophanes tersa 813542</c:v>
                </c:pt>
                <c:pt idx="174">
                  <c:v>Rhodafra opheltes  272019</c:v>
                </c:pt>
                <c:pt idx="175">
                  <c:v>R. opheltes 272033</c:v>
                </c:pt>
                <c:pt idx="176">
                  <c:v>H. biguttata 271826</c:v>
                </c:pt>
                <c:pt idx="177">
                  <c:v>H. lineata 813531</c:v>
                </c:pt>
                <c:pt idx="178">
                  <c:v>R. opheltes 272027</c:v>
                </c:pt>
                <c:pt idx="179">
                  <c:v>R. opheltes 813509</c:v>
                </c:pt>
                <c:pt idx="180">
                  <c:v>H. livornica 274445</c:v>
                </c:pt>
              </c:strCache>
            </c:strRef>
          </c:cat>
          <c:val>
            <c:numRef>
              <c:f>fW36gr!$B$2:$B$182</c:f>
              <c:numCache>
                <c:formatCode>0.00</c:formatCode>
                <c:ptCount val="181"/>
                <c:pt idx="0">
                  <c:v>0</c:v>
                </c:pt>
                <c:pt idx="1">
                  <c:v>2.4691358024691343E-2</c:v>
                </c:pt>
                <c:pt idx="2">
                  <c:v>3.7037037037037035E-2</c:v>
                </c:pt>
                <c:pt idx="3">
                  <c:v>7.4074074074074028E-2</c:v>
                </c:pt>
                <c:pt idx="4">
                  <c:v>8.6419753086419721E-2</c:v>
                </c:pt>
                <c:pt idx="5">
                  <c:v>0.12345679012345678</c:v>
                </c:pt>
                <c:pt idx="6">
                  <c:v>0.13580246913580249</c:v>
                </c:pt>
                <c:pt idx="7">
                  <c:v>0.13580246913580249</c:v>
                </c:pt>
                <c:pt idx="8">
                  <c:v>0.16049382716049379</c:v>
                </c:pt>
                <c:pt idx="9">
                  <c:v>0.18518518518518517</c:v>
                </c:pt>
                <c:pt idx="10">
                  <c:v>0.19753086419753085</c:v>
                </c:pt>
                <c:pt idx="11">
                  <c:v>0.20987654320987653</c:v>
                </c:pt>
                <c:pt idx="12">
                  <c:v>0.20987654320987653</c:v>
                </c:pt>
                <c:pt idx="13">
                  <c:v>0.22222222222222215</c:v>
                </c:pt>
                <c:pt idx="14">
                  <c:v>0.22222222222222215</c:v>
                </c:pt>
                <c:pt idx="15">
                  <c:v>0.23456790123456786</c:v>
                </c:pt>
                <c:pt idx="16">
                  <c:v>0.23456790123456786</c:v>
                </c:pt>
                <c:pt idx="17">
                  <c:v>0.23456790123456786</c:v>
                </c:pt>
                <c:pt idx="18">
                  <c:v>0.25925925925925924</c:v>
                </c:pt>
                <c:pt idx="19">
                  <c:v>0.25925925925925924</c:v>
                </c:pt>
                <c:pt idx="20">
                  <c:v>0.27160493827160492</c:v>
                </c:pt>
                <c:pt idx="21">
                  <c:v>0.27160493827160492</c:v>
                </c:pt>
                <c:pt idx="22">
                  <c:v>0.27160493827160492</c:v>
                </c:pt>
                <c:pt idx="23">
                  <c:v>0.27160493827160492</c:v>
                </c:pt>
                <c:pt idx="24">
                  <c:v>0.27160493827160492</c:v>
                </c:pt>
                <c:pt idx="25">
                  <c:v>0.27160493827160492</c:v>
                </c:pt>
                <c:pt idx="26">
                  <c:v>0.27160493827160492</c:v>
                </c:pt>
                <c:pt idx="27">
                  <c:v>0.27160493827160492</c:v>
                </c:pt>
                <c:pt idx="28">
                  <c:v>0.2839506172839506</c:v>
                </c:pt>
                <c:pt idx="29">
                  <c:v>0.2839506172839506</c:v>
                </c:pt>
                <c:pt idx="30">
                  <c:v>0.2839506172839506</c:v>
                </c:pt>
                <c:pt idx="31">
                  <c:v>0.2839506172839506</c:v>
                </c:pt>
                <c:pt idx="32">
                  <c:v>0.29629629629629622</c:v>
                </c:pt>
                <c:pt idx="33">
                  <c:v>0.29629629629629622</c:v>
                </c:pt>
                <c:pt idx="34">
                  <c:v>0.29629629629629622</c:v>
                </c:pt>
                <c:pt idx="35">
                  <c:v>0.29629629629629622</c:v>
                </c:pt>
                <c:pt idx="36">
                  <c:v>0.29629629629629622</c:v>
                </c:pt>
                <c:pt idx="37">
                  <c:v>0.29629629629629622</c:v>
                </c:pt>
                <c:pt idx="38">
                  <c:v>0.29629629629629622</c:v>
                </c:pt>
                <c:pt idx="39">
                  <c:v>0.29629629629629622</c:v>
                </c:pt>
                <c:pt idx="40">
                  <c:v>0.29629629629629622</c:v>
                </c:pt>
                <c:pt idx="41">
                  <c:v>0.29629629629629622</c:v>
                </c:pt>
                <c:pt idx="42">
                  <c:v>0.29629629629629622</c:v>
                </c:pt>
                <c:pt idx="43">
                  <c:v>0.29629629629629622</c:v>
                </c:pt>
                <c:pt idx="44">
                  <c:v>0.3086419753086419</c:v>
                </c:pt>
                <c:pt idx="45">
                  <c:v>0.3086419753086419</c:v>
                </c:pt>
                <c:pt idx="46">
                  <c:v>0.3086419753086419</c:v>
                </c:pt>
                <c:pt idx="47">
                  <c:v>0.3086419753086419</c:v>
                </c:pt>
                <c:pt idx="48">
                  <c:v>0.3086419753086419</c:v>
                </c:pt>
                <c:pt idx="49">
                  <c:v>0.3086419753086419</c:v>
                </c:pt>
                <c:pt idx="50">
                  <c:v>0.32098765432098764</c:v>
                </c:pt>
                <c:pt idx="51">
                  <c:v>0.32098765432098764</c:v>
                </c:pt>
                <c:pt idx="52">
                  <c:v>0.32098765432098764</c:v>
                </c:pt>
                <c:pt idx="53">
                  <c:v>0.32098765432098764</c:v>
                </c:pt>
                <c:pt idx="54">
                  <c:v>0.32098765432098764</c:v>
                </c:pt>
                <c:pt idx="55">
                  <c:v>0.32098765432098764</c:v>
                </c:pt>
                <c:pt idx="56">
                  <c:v>0.32098765432098764</c:v>
                </c:pt>
                <c:pt idx="57">
                  <c:v>0.32098765432098764</c:v>
                </c:pt>
                <c:pt idx="58">
                  <c:v>0.32098765432098764</c:v>
                </c:pt>
                <c:pt idx="59">
                  <c:v>0.33333333333333331</c:v>
                </c:pt>
                <c:pt idx="60">
                  <c:v>0.33333333333333331</c:v>
                </c:pt>
                <c:pt idx="61">
                  <c:v>0.33333333333333331</c:v>
                </c:pt>
                <c:pt idx="62">
                  <c:v>0.33333333333333331</c:v>
                </c:pt>
                <c:pt idx="63">
                  <c:v>0.33333333333333331</c:v>
                </c:pt>
                <c:pt idx="64">
                  <c:v>0.34567901234567905</c:v>
                </c:pt>
                <c:pt idx="65">
                  <c:v>0.34567901234567905</c:v>
                </c:pt>
                <c:pt idx="66">
                  <c:v>0.34567901234567905</c:v>
                </c:pt>
                <c:pt idx="67">
                  <c:v>0.34567901234567905</c:v>
                </c:pt>
                <c:pt idx="68">
                  <c:v>0.34567901234567905</c:v>
                </c:pt>
                <c:pt idx="69">
                  <c:v>0.34567901234567905</c:v>
                </c:pt>
                <c:pt idx="70">
                  <c:v>0.34567901234567905</c:v>
                </c:pt>
                <c:pt idx="71">
                  <c:v>0.34567901234567905</c:v>
                </c:pt>
                <c:pt idx="72">
                  <c:v>0.34567901234567905</c:v>
                </c:pt>
                <c:pt idx="73">
                  <c:v>0.34567901234567905</c:v>
                </c:pt>
                <c:pt idx="74">
                  <c:v>0.35802469135802473</c:v>
                </c:pt>
                <c:pt idx="75">
                  <c:v>0.35802469135802473</c:v>
                </c:pt>
                <c:pt idx="76">
                  <c:v>0.35802469135802473</c:v>
                </c:pt>
                <c:pt idx="77">
                  <c:v>0.35802469135802473</c:v>
                </c:pt>
                <c:pt idx="78">
                  <c:v>0.35802469135802473</c:v>
                </c:pt>
                <c:pt idx="79">
                  <c:v>0.35802469135802473</c:v>
                </c:pt>
                <c:pt idx="80">
                  <c:v>0.35802469135802473</c:v>
                </c:pt>
                <c:pt idx="81">
                  <c:v>0.35802469135802473</c:v>
                </c:pt>
                <c:pt idx="82">
                  <c:v>0.35802469135802473</c:v>
                </c:pt>
                <c:pt idx="83">
                  <c:v>0.37037037037037041</c:v>
                </c:pt>
                <c:pt idx="84">
                  <c:v>0.37037037037037041</c:v>
                </c:pt>
                <c:pt idx="85">
                  <c:v>0.37037037037037041</c:v>
                </c:pt>
                <c:pt idx="86">
                  <c:v>0.37037037037037041</c:v>
                </c:pt>
                <c:pt idx="87">
                  <c:v>0.37037037037037041</c:v>
                </c:pt>
                <c:pt idx="88">
                  <c:v>0.38271604938271608</c:v>
                </c:pt>
                <c:pt idx="89">
                  <c:v>0.38271604938271608</c:v>
                </c:pt>
                <c:pt idx="90">
                  <c:v>0.38271604938271608</c:v>
                </c:pt>
                <c:pt idx="91">
                  <c:v>0.38271604938271608</c:v>
                </c:pt>
                <c:pt idx="92">
                  <c:v>0.38271604938271608</c:v>
                </c:pt>
                <c:pt idx="93">
                  <c:v>0.38271604938271608</c:v>
                </c:pt>
                <c:pt idx="94">
                  <c:v>0.38271604938271608</c:v>
                </c:pt>
                <c:pt idx="95">
                  <c:v>0.38271604938271608</c:v>
                </c:pt>
                <c:pt idx="96">
                  <c:v>0.38271604938271608</c:v>
                </c:pt>
                <c:pt idx="97">
                  <c:v>0.39506172839506176</c:v>
                </c:pt>
                <c:pt idx="98">
                  <c:v>0.39506172839506176</c:v>
                </c:pt>
                <c:pt idx="99">
                  <c:v>0.39506172839506176</c:v>
                </c:pt>
                <c:pt idx="100">
                  <c:v>0.39506172839506176</c:v>
                </c:pt>
                <c:pt idx="101">
                  <c:v>0.39506172839506176</c:v>
                </c:pt>
                <c:pt idx="102">
                  <c:v>0.4074074074074075</c:v>
                </c:pt>
                <c:pt idx="103">
                  <c:v>0.41</c:v>
                </c:pt>
                <c:pt idx="104">
                  <c:v>0.41975308641975301</c:v>
                </c:pt>
                <c:pt idx="105">
                  <c:v>0.41975308641975301</c:v>
                </c:pt>
                <c:pt idx="106">
                  <c:v>0.41975308641975301</c:v>
                </c:pt>
                <c:pt idx="107">
                  <c:v>0.41975308641975301</c:v>
                </c:pt>
                <c:pt idx="108">
                  <c:v>0.41975308641975301</c:v>
                </c:pt>
                <c:pt idx="109">
                  <c:v>0.41975308641975301</c:v>
                </c:pt>
                <c:pt idx="110">
                  <c:v>0.43209876543209869</c:v>
                </c:pt>
                <c:pt idx="111">
                  <c:v>0.43209876543209869</c:v>
                </c:pt>
                <c:pt idx="112">
                  <c:v>0.44444444444444442</c:v>
                </c:pt>
                <c:pt idx="113">
                  <c:v>0.44444444444444442</c:v>
                </c:pt>
                <c:pt idx="114">
                  <c:v>0.44444444444444442</c:v>
                </c:pt>
                <c:pt idx="115">
                  <c:v>0.44444444444444442</c:v>
                </c:pt>
                <c:pt idx="116">
                  <c:v>0.44444444444444442</c:v>
                </c:pt>
                <c:pt idx="117">
                  <c:v>0.44444444444444442</c:v>
                </c:pt>
                <c:pt idx="118">
                  <c:v>0.44444444444444442</c:v>
                </c:pt>
                <c:pt idx="119">
                  <c:v>0.44444444444444442</c:v>
                </c:pt>
                <c:pt idx="120">
                  <c:v>0.44444444444444442</c:v>
                </c:pt>
                <c:pt idx="121">
                  <c:v>0.4567901234567901</c:v>
                </c:pt>
                <c:pt idx="122">
                  <c:v>0.4567901234567901</c:v>
                </c:pt>
                <c:pt idx="123">
                  <c:v>0.4567901234567901</c:v>
                </c:pt>
                <c:pt idx="124">
                  <c:v>0.4567901234567901</c:v>
                </c:pt>
                <c:pt idx="125">
                  <c:v>0.4567901234567901</c:v>
                </c:pt>
                <c:pt idx="126">
                  <c:v>0.4567901234567901</c:v>
                </c:pt>
                <c:pt idx="127">
                  <c:v>0.4567901234567901</c:v>
                </c:pt>
                <c:pt idx="128">
                  <c:v>0.4567901234567901</c:v>
                </c:pt>
                <c:pt idx="129">
                  <c:v>0.4567901234567901</c:v>
                </c:pt>
                <c:pt idx="130">
                  <c:v>0.46913580246913578</c:v>
                </c:pt>
                <c:pt idx="131">
                  <c:v>0.46913580246913578</c:v>
                </c:pt>
                <c:pt idx="132">
                  <c:v>0.46913580246913578</c:v>
                </c:pt>
                <c:pt idx="133">
                  <c:v>0.46913580246913578</c:v>
                </c:pt>
                <c:pt idx="134">
                  <c:v>0.46913580246913578</c:v>
                </c:pt>
                <c:pt idx="135">
                  <c:v>0.48148148148148145</c:v>
                </c:pt>
                <c:pt idx="136">
                  <c:v>0.48148148148148145</c:v>
                </c:pt>
                <c:pt idx="137">
                  <c:v>0.49382716049382713</c:v>
                </c:pt>
                <c:pt idx="138">
                  <c:v>0.49382716049382713</c:v>
                </c:pt>
                <c:pt idx="139">
                  <c:v>0.49382716049382713</c:v>
                </c:pt>
                <c:pt idx="140">
                  <c:v>0.50617283950617287</c:v>
                </c:pt>
                <c:pt idx="141">
                  <c:v>0.50617283950617287</c:v>
                </c:pt>
                <c:pt idx="142">
                  <c:v>0.50617283950617287</c:v>
                </c:pt>
                <c:pt idx="143">
                  <c:v>0.51851851851851849</c:v>
                </c:pt>
                <c:pt idx="144">
                  <c:v>0.51851851851851849</c:v>
                </c:pt>
                <c:pt idx="145">
                  <c:v>0.51851851851851849</c:v>
                </c:pt>
                <c:pt idx="146">
                  <c:v>0.51851851851851849</c:v>
                </c:pt>
                <c:pt idx="147">
                  <c:v>0.51851851851851849</c:v>
                </c:pt>
                <c:pt idx="148">
                  <c:v>0.53086419753086422</c:v>
                </c:pt>
                <c:pt idx="149">
                  <c:v>0.54320987654320996</c:v>
                </c:pt>
                <c:pt idx="150">
                  <c:v>0.54320987654320996</c:v>
                </c:pt>
                <c:pt idx="151">
                  <c:v>0.55555555555555558</c:v>
                </c:pt>
                <c:pt idx="152">
                  <c:v>0.55555555555555558</c:v>
                </c:pt>
                <c:pt idx="153">
                  <c:v>0.55555555555555558</c:v>
                </c:pt>
                <c:pt idx="154">
                  <c:v>0.55555555555555558</c:v>
                </c:pt>
                <c:pt idx="155">
                  <c:v>0.55555555555555558</c:v>
                </c:pt>
                <c:pt idx="156">
                  <c:v>0.55555555555555558</c:v>
                </c:pt>
                <c:pt idx="157">
                  <c:v>0.55555555555555558</c:v>
                </c:pt>
                <c:pt idx="158">
                  <c:v>0.5679012345679012</c:v>
                </c:pt>
                <c:pt idx="159">
                  <c:v>0.5679012345679012</c:v>
                </c:pt>
                <c:pt idx="160">
                  <c:v>0.5679012345679012</c:v>
                </c:pt>
                <c:pt idx="161">
                  <c:v>0.5679012345679012</c:v>
                </c:pt>
                <c:pt idx="162">
                  <c:v>0.58024691358024683</c:v>
                </c:pt>
                <c:pt idx="163">
                  <c:v>0.58024691358024683</c:v>
                </c:pt>
                <c:pt idx="164">
                  <c:v>0.59259259259259256</c:v>
                </c:pt>
                <c:pt idx="165">
                  <c:v>0.59259259259259256</c:v>
                </c:pt>
                <c:pt idx="166">
                  <c:v>0.60493827160493818</c:v>
                </c:pt>
                <c:pt idx="167">
                  <c:v>0.60493827160493818</c:v>
                </c:pt>
                <c:pt idx="168">
                  <c:v>0.62962962962962965</c:v>
                </c:pt>
                <c:pt idx="169">
                  <c:v>0.64197530864197527</c:v>
                </c:pt>
                <c:pt idx="170">
                  <c:v>0.66666666666666663</c:v>
                </c:pt>
                <c:pt idx="171">
                  <c:v>0.67901234567901236</c:v>
                </c:pt>
                <c:pt idx="172">
                  <c:v>0.6913580246913581</c:v>
                </c:pt>
                <c:pt idx="173">
                  <c:v>0.70370370370370372</c:v>
                </c:pt>
                <c:pt idx="174">
                  <c:v>0.7407407407407407</c:v>
                </c:pt>
                <c:pt idx="175">
                  <c:v>0.7407407407407407</c:v>
                </c:pt>
                <c:pt idx="176">
                  <c:v>0.75308641975308632</c:v>
                </c:pt>
                <c:pt idx="177">
                  <c:v>0.80246913580246915</c:v>
                </c:pt>
                <c:pt idx="178">
                  <c:v>0.85185185185185186</c:v>
                </c:pt>
                <c:pt idx="179">
                  <c:v>0.86419753086419759</c:v>
                </c:pt>
                <c:pt idx="18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B-4E98-BB8B-B1F22722B0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4417664"/>
        <c:axId val="74419200"/>
      </c:barChart>
      <c:catAx>
        <c:axId val="7441766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4419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4419200"/>
        <c:scaling>
          <c:orientation val="minMax"/>
          <c:max val="1"/>
        </c:scaling>
        <c:delete val="0"/>
        <c:axPos val="t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44176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1" l="0.75" r="0.75" t="1" header="0.4921259845" footer="0.492125984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241691842900303"/>
          <c:y val="2.5149700598802394E-2"/>
          <c:w val="0.7583081570996979"/>
          <c:h val="0.9664670658682634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fW37gr!$A$2:$A$178</c:f>
              <c:strCache>
                <c:ptCount val="177"/>
                <c:pt idx="0">
                  <c:v>Chaerocina jordani 274526</c:v>
                </c:pt>
                <c:pt idx="1">
                  <c:v>H. vespertilio 271436</c:v>
                </c:pt>
                <c:pt idx="2">
                  <c:v>H. perkensi 271621</c:v>
                </c:pt>
                <c:pt idx="3">
                  <c:v>H. perkensi 271628</c:v>
                </c:pt>
                <c:pt idx="4">
                  <c:v>D. elpenor 813560</c:v>
                </c:pt>
                <c:pt idx="5">
                  <c:v>H. perkensi 271624</c:v>
                </c:pt>
                <c:pt idx="6">
                  <c:v>Deilephila elpenor 813538</c:v>
                </c:pt>
                <c:pt idx="7">
                  <c:v>Chaerocina dohertyi 274526</c:v>
                </c:pt>
                <c:pt idx="8">
                  <c:v>H. perkensi 271630</c:v>
                </c:pt>
                <c:pt idx="9">
                  <c:v>H. perkensi 271627</c:v>
                </c:pt>
                <c:pt idx="10">
                  <c:v>H. e.euphorbiae 271778</c:v>
                </c:pt>
                <c:pt idx="11">
                  <c:v>H. n. sheljozkoi 813546</c:v>
                </c:pt>
                <c:pt idx="12">
                  <c:v>H. c. hawaiiensis 271619</c:v>
                </c:pt>
                <c:pt idx="13">
                  <c:v>H. n. nicea 271484</c:v>
                </c:pt>
                <c:pt idx="14">
                  <c:v>H. chamyla 271655</c:v>
                </c:pt>
                <c:pt idx="15">
                  <c:v>H. h. bienerti 271748</c:v>
                </c:pt>
                <c:pt idx="16">
                  <c:v>H. wilsoni 271990</c:v>
                </c:pt>
                <c:pt idx="17">
                  <c:v>H. wilsoni 271979</c:v>
                </c:pt>
                <c:pt idx="18">
                  <c:v>H. n. nicea 813545</c:v>
                </c:pt>
                <c:pt idx="19">
                  <c:v>Basiothea schenki 274539</c:v>
                </c:pt>
                <c:pt idx="20">
                  <c:v>H. wilsoni 271982</c:v>
                </c:pt>
                <c:pt idx="21">
                  <c:v>H. wilsoni 271980</c:v>
                </c:pt>
                <c:pt idx="22">
                  <c:v>H. cretica 271684</c:v>
                </c:pt>
                <c:pt idx="23">
                  <c:v>H. centralasiae 271586</c:v>
                </c:pt>
                <c:pt idx="24">
                  <c:v>H. n. crimea 271670</c:v>
                </c:pt>
                <c:pt idx="25">
                  <c:v>H. n. crimea  271675</c:v>
                </c:pt>
                <c:pt idx="26">
                  <c:v>H. n. crimea 271666</c:v>
                </c:pt>
                <c:pt idx="27">
                  <c:v>H. n. sheljozkoi 271889</c:v>
                </c:pt>
                <c:pt idx="28">
                  <c:v>H. c. calida 271653</c:v>
                </c:pt>
                <c:pt idx="29">
                  <c:v>D. porcellus 272692</c:v>
                </c:pt>
                <c:pt idx="30">
                  <c:v>H. sammuti 2000-188 MCB103</c:v>
                </c:pt>
                <c:pt idx="31">
                  <c:v>H. t. mauretanica 274431</c:v>
                </c:pt>
                <c:pt idx="32">
                  <c:v>H. e.conspicua 271902</c:v>
                </c:pt>
                <c:pt idx="33">
                  <c:v>H. centralasiae 271587</c:v>
                </c:pt>
                <c:pt idx="34">
                  <c:v>H. wilsoni 271984</c:v>
                </c:pt>
                <c:pt idx="35">
                  <c:v>H. r.peplidis 271564</c:v>
                </c:pt>
                <c:pt idx="36">
                  <c:v>H. r.peplidis 271567</c:v>
                </c:pt>
                <c:pt idx="37">
                  <c:v>H. r.robertsi 271541</c:v>
                </c:pt>
                <c:pt idx="38">
                  <c:v>H. n. castissima 8135468</c:v>
                </c:pt>
                <c:pt idx="39">
                  <c:v>H. vespertilio 813521</c:v>
                </c:pt>
                <c:pt idx="40">
                  <c:v>H. c. hawaiiensis TYPE 271620</c:v>
                </c:pt>
                <c:pt idx="41">
                  <c:v>H. r.robertsi 271543</c:v>
                </c:pt>
                <c:pt idx="42">
                  <c:v>H. centralasiae 271594</c:v>
                </c:pt>
                <c:pt idx="43">
                  <c:v>H. centralasiae 271585</c:v>
                </c:pt>
                <c:pt idx="44">
                  <c:v>Xylophanes loelia 813543</c:v>
                </c:pt>
                <c:pt idx="45">
                  <c:v>H. renneri 812867</c:v>
                </c:pt>
                <c:pt idx="46">
                  <c:v>H. vespertilio 813522</c:v>
                </c:pt>
                <c:pt idx="47">
                  <c:v>H. nervosa 271552</c:v>
                </c:pt>
                <c:pt idx="48">
                  <c:v>H. nervosa 271559</c:v>
                </c:pt>
                <c:pt idx="49">
                  <c:v>H. e.euphorbiae 271762</c:v>
                </c:pt>
                <c:pt idx="50">
                  <c:v>H. cretica 271685</c:v>
                </c:pt>
                <c:pt idx="51">
                  <c:v>H. siehei 274756</c:v>
                </c:pt>
                <c:pt idx="52">
                  <c:v>H. n. castissima 8135467</c:v>
                </c:pt>
                <c:pt idx="53">
                  <c:v>Deilephila askoldensis 813537</c:v>
                </c:pt>
                <c:pt idx="54">
                  <c:v>D. askoldensis 272708</c:v>
                </c:pt>
                <c:pt idx="55">
                  <c:v>H. annei 271803</c:v>
                </c:pt>
                <c:pt idx="56">
                  <c:v>H. c. calida 271651</c:v>
                </c:pt>
                <c:pt idx="57">
                  <c:v>H. dahlii 271425</c:v>
                </c:pt>
                <c:pt idx="58">
                  <c:v>H. e.euphorbiae 813554</c:v>
                </c:pt>
                <c:pt idx="59">
                  <c:v>H. cretica 271676</c:v>
                </c:pt>
                <c:pt idx="60">
                  <c:v>H. cretica 271682</c:v>
                </c:pt>
                <c:pt idx="61">
                  <c:v>H. siehei 271581</c:v>
                </c:pt>
                <c:pt idx="62">
                  <c:v>H. n. nicea 813544</c:v>
                </c:pt>
                <c:pt idx="63">
                  <c:v>H. n. lathyrus 271662</c:v>
                </c:pt>
                <c:pt idx="64">
                  <c:v>Deilephila porcellus 813536</c:v>
                </c:pt>
                <c:pt idx="65">
                  <c:v>H. livornica 271931</c:v>
                </c:pt>
                <c:pt idx="66">
                  <c:v>H. c. calida 271636</c:v>
                </c:pt>
                <c:pt idx="67">
                  <c:v>H. dahlii 271419</c:v>
                </c:pt>
                <c:pt idx="68">
                  <c:v>H. r.robertsi 271539 LTYPE</c:v>
                </c:pt>
                <c:pt idx="69">
                  <c:v>H. sammuti 271698</c:v>
                </c:pt>
                <c:pt idx="70">
                  <c:v>H. sammuti 271697</c:v>
                </c:pt>
                <c:pt idx="71">
                  <c:v>H. n. sheljuzkoi 271879</c:v>
                </c:pt>
                <c:pt idx="72">
                  <c:v>H. n. lathyrus 271661</c:v>
                </c:pt>
                <c:pt idx="73">
                  <c:v>H. n. lathyrus 271657</c:v>
                </c:pt>
                <c:pt idx="74">
                  <c:v>H. costata 271529</c:v>
                </c:pt>
                <c:pt idx="75">
                  <c:v>H. nervosa 271545</c:v>
                </c:pt>
                <c:pt idx="76">
                  <c:v>H. nervosa 271554</c:v>
                </c:pt>
                <c:pt idx="77">
                  <c:v>H. r.peplidis 271580</c:v>
                </c:pt>
                <c:pt idx="78">
                  <c:v>H. cretica 271692</c:v>
                </c:pt>
                <c:pt idx="79">
                  <c:v>H. t. mauretanica 813559</c:v>
                </c:pt>
                <c:pt idx="80">
                  <c:v>H. t. himyarensis 271614</c:v>
                </c:pt>
                <c:pt idx="81">
                  <c:v>H. annei 271816</c:v>
                </c:pt>
                <c:pt idx="82">
                  <c:v>H. t. tithymali 271939</c:v>
                </c:pt>
                <c:pt idx="83">
                  <c:v>H. t. deserticola 271492</c:v>
                </c:pt>
                <c:pt idx="84">
                  <c:v>H. t. himyarensis 271615</c:v>
                </c:pt>
                <c:pt idx="85">
                  <c:v>H. e.conspicua 813553</c:v>
                </c:pt>
                <c:pt idx="86">
                  <c:v>H. n. castissima 271878</c:v>
                </c:pt>
                <c:pt idx="87">
                  <c:v>Theretra oldenlandiae 813541</c:v>
                </c:pt>
                <c:pt idx="88">
                  <c:v>H. livornicoides 272006</c:v>
                </c:pt>
                <c:pt idx="89">
                  <c:v>H. livornicoides 272008</c:v>
                </c:pt>
                <c:pt idx="90">
                  <c:v>H. g. gallii 813510</c:v>
                </c:pt>
                <c:pt idx="91">
                  <c:v>H. g. gallii 813511</c:v>
                </c:pt>
                <c:pt idx="92">
                  <c:v>H. g. intermedia 813517</c:v>
                </c:pt>
                <c:pt idx="93">
                  <c:v>H. sammuti 271694</c:v>
                </c:pt>
                <c:pt idx="94">
                  <c:v>H. t. deserticola 813557</c:v>
                </c:pt>
                <c:pt idx="95">
                  <c:v>H. t. himyarensis 271605</c:v>
                </c:pt>
                <c:pt idx="96">
                  <c:v>H. centralasiae 271593</c:v>
                </c:pt>
                <c:pt idx="97">
                  <c:v>H. annei 271811</c:v>
                </c:pt>
                <c:pt idx="98">
                  <c:v>H. g. intermedia 813516</c:v>
                </c:pt>
                <c:pt idx="99">
                  <c:v>H. h. bienerti 813507</c:v>
                </c:pt>
                <c:pt idx="100">
                  <c:v>H. c. hawaiensis 271618</c:v>
                </c:pt>
                <c:pt idx="101">
                  <c:v>H. nervosa 271553</c:v>
                </c:pt>
                <c:pt idx="102">
                  <c:v>H. dahlii 813555</c:v>
                </c:pt>
                <c:pt idx="103">
                  <c:v>H. t. tithymali 271946</c:v>
                </c:pt>
                <c:pt idx="104">
                  <c:v>H. e.conspicua 271906</c:v>
                </c:pt>
                <c:pt idx="105">
                  <c:v>Basiothea charis 274535</c:v>
                </c:pt>
                <c:pt idx="106">
                  <c:v>H. livornicoides 272004</c:v>
                </c:pt>
                <c:pt idx="107">
                  <c:v>H. renneri Nepal</c:v>
                </c:pt>
                <c:pt idx="108">
                  <c:v>H. annei 271806</c:v>
                </c:pt>
                <c:pt idx="109">
                  <c:v>H. chuvilini 271533</c:v>
                </c:pt>
                <c:pt idx="110">
                  <c:v>H. livornica 813527</c:v>
                </c:pt>
                <c:pt idx="111">
                  <c:v>H. annei 271815</c:v>
                </c:pt>
                <c:pt idx="112">
                  <c:v>H. zygophylli 271460</c:v>
                </c:pt>
                <c:pt idx="113">
                  <c:v>H. h. hippophaes 271969</c:v>
                </c:pt>
                <c:pt idx="114">
                  <c:v>H. dahlii 271424</c:v>
                </c:pt>
                <c:pt idx="115">
                  <c:v>H. dahlii 271422</c:v>
                </c:pt>
                <c:pt idx="116">
                  <c:v>H. sammuti 2000-188 MCB102</c:v>
                </c:pt>
                <c:pt idx="117">
                  <c:v>H. chamyla 271656</c:v>
                </c:pt>
                <c:pt idx="118">
                  <c:v>H. costata 813556</c:v>
                </c:pt>
                <c:pt idx="119">
                  <c:v>H. chuvilini 271536</c:v>
                </c:pt>
                <c:pt idx="120">
                  <c:v>H. t. mauretanica 813558</c:v>
                </c:pt>
                <c:pt idx="121">
                  <c:v>H. siehei 2711582</c:v>
                </c:pt>
                <c:pt idx="122">
                  <c:v>H. g. gallii 813512</c:v>
                </c:pt>
                <c:pt idx="123">
                  <c:v>H. g. intermedia 813539</c:v>
                </c:pt>
                <c:pt idx="124">
                  <c:v>H. h. hippophaes 271864</c:v>
                </c:pt>
                <c:pt idx="125">
                  <c:v>H. chuvilini 271537</c:v>
                </c:pt>
                <c:pt idx="126">
                  <c:v>H. lineata 813533</c:v>
                </c:pt>
                <c:pt idx="127">
                  <c:v>H. zygophylli 813524</c:v>
                </c:pt>
                <c:pt idx="128">
                  <c:v>H. h. hippophaes  813506</c:v>
                </c:pt>
                <c:pt idx="129">
                  <c:v>H. costata 271532</c:v>
                </c:pt>
                <c:pt idx="130">
                  <c:v>H. t. gecki 272251</c:v>
                </c:pt>
                <c:pt idx="131">
                  <c:v>H. livornica 813528</c:v>
                </c:pt>
                <c:pt idx="132">
                  <c:v>H. livornica 813529</c:v>
                </c:pt>
                <c:pt idx="133">
                  <c:v>H. g. gallii 271515</c:v>
                </c:pt>
                <c:pt idx="134">
                  <c:v>H. g. gallii 813513</c:v>
                </c:pt>
                <c:pt idx="135">
                  <c:v>H. g. intermedia 813515</c:v>
                </c:pt>
                <c:pt idx="136">
                  <c:v>H. h. hippophaes 813505</c:v>
                </c:pt>
                <c:pt idx="137">
                  <c:v>H. h. bienerti 271751</c:v>
                </c:pt>
                <c:pt idx="138">
                  <c:v>H. chuvilini 271535</c:v>
                </c:pt>
                <c:pt idx="139">
                  <c:v>H. t. tithymali 271947</c:v>
                </c:pt>
                <c:pt idx="140">
                  <c:v>H. t. gecki 272252</c:v>
                </c:pt>
                <c:pt idx="141">
                  <c:v>H. t. deserticola 271501</c:v>
                </c:pt>
                <c:pt idx="142">
                  <c:v>H. livornicoides 272011</c:v>
                </c:pt>
                <c:pt idx="143">
                  <c:v>H. lineata 813532</c:v>
                </c:pt>
                <c:pt idx="144">
                  <c:v>H. livornica 274445</c:v>
                </c:pt>
                <c:pt idx="145">
                  <c:v>H. g. intermedia 813514</c:v>
                </c:pt>
                <c:pt idx="146">
                  <c:v>H. biguttata 813519</c:v>
                </c:pt>
                <c:pt idx="147">
                  <c:v>H. euphorbiarum 813551</c:v>
                </c:pt>
                <c:pt idx="148">
                  <c:v>H. euphorbiarum 813535</c:v>
                </c:pt>
                <c:pt idx="149">
                  <c:v>H. biguttata 271823</c:v>
                </c:pt>
                <c:pt idx="150">
                  <c:v>H. biguttata 813518</c:v>
                </c:pt>
                <c:pt idx="151">
                  <c:v>H. chuvilini 271534</c:v>
                </c:pt>
                <c:pt idx="152">
                  <c:v>H. zygophylli 271454</c:v>
                </c:pt>
                <c:pt idx="153">
                  <c:v>Xylophanes tersa 813542</c:v>
                </c:pt>
                <c:pt idx="154">
                  <c:v>H. h. hippophaes 271975</c:v>
                </c:pt>
                <c:pt idx="155">
                  <c:v>H. euphorbiarum 813534</c:v>
                </c:pt>
                <c:pt idx="156">
                  <c:v>H. zygophylli 813526</c:v>
                </c:pt>
                <c:pt idx="157">
                  <c:v>H. biguttata 271820</c:v>
                </c:pt>
                <c:pt idx="158">
                  <c:v>H. h. bienerti 813508</c:v>
                </c:pt>
                <c:pt idx="159">
                  <c:v>H. h. bienerti 271753</c:v>
                </c:pt>
                <c:pt idx="160">
                  <c:v>H. costata 271530</c:v>
                </c:pt>
                <c:pt idx="161">
                  <c:v>H. zygophylli 813525</c:v>
                </c:pt>
                <c:pt idx="162">
                  <c:v>H. lineata 271704</c:v>
                </c:pt>
                <c:pt idx="163">
                  <c:v>H. euphorbiarum 271780</c:v>
                </c:pt>
                <c:pt idx="164">
                  <c:v>H. t. gecki 271603</c:v>
                </c:pt>
                <c:pt idx="165">
                  <c:v>R. opheltes 272030</c:v>
                </c:pt>
                <c:pt idx="166">
                  <c:v>H. lineata 813530</c:v>
                </c:pt>
                <c:pt idx="167">
                  <c:v>H. euphorbiarum 271791</c:v>
                </c:pt>
                <c:pt idx="168">
                  <c:v>H. costata 271531</c:v>
                </c:pt>
                <c:pt idx="169">
                  <c:v>Hippotion celerio 813540</c:v>
                </c:pt>
                <c:pt idx="170">
                  <c:v>H. lineata 813531</c:v>
                </c:pt>
                <c:pt idx="171">
                  <c:v>H. livornicoides 272000</c:v>
                </c:pt>
                <c:pt idx="172">
                  <c:v>Rhodafra opheltes  272019</c:v>
                </c:pt>
                <c:pt idx="173">
                  <c:v>R. opheltes 272033</c:v>
                </c:pt>
                <c:pt idx="174">
                  <c:v>H. biguttata 271826</c:v>
                </c:pt>
                <c:pt idx="175">
                  <c:v>R. opheltes 272027</c:v>
                </c:pt>
                <c:pt idx="176">
                  <c:v>R. opheltes 813509</c:v>
                </c:pt>
              </c:strCache>
            </c:strRef>
          </c:cat>
          <c:val>
            <c:numRef>
              <c:f>fW37gr!$B$2:$B$178</c:f>
              <c:numCache>
                <c:formatCode>0.00</c:formatCode>
                <c:ptCount val="177"/>
                <c:pt idx="0">
                  <c:v>0</c:v>
                </c:pt>
                <c:pt idx="1">
                  <c:v>0.1029411764705882</c:v>
                </c:pt>
                <c:pt idx="2">
                  <c:v>0.11764705882352938</c:v>
                </c:pt>
                <c:pt idx="3">
                  <c:v>0.13235294117647056</c:v>
                </c:pt>
                <c:pt idx="4">
                  <c:v>0.14705882352941177</c:v>
                </c:pt>
                <c:pt idx="5">
                  <c:v>0.14705882352941177</c:v>
                </c:pt>
                <c:pt idx="6">
                  <c:v>0.16176470588235295</c:v>
                </c:pt>
                <c:pt idx="7">
                  <c:v>0.16176470588235295</c:v>
                </c:pt>
                <c:pt idx="8">
                  <c:v>0.16176470588235295</c:v>
                </c:pt>
                <c:pt idx="9">
                  <c:v>0.19117647058823525</c:v>
                </c:pt>
                <c:pt idx="10">
                  <c:v>0.19117647058823525</c:v>
                </c:pt>
                <c:pt idx="11">
                  <c:v>0.19117647058823525</c:v>
                </c:pt>
                <c:pt idx="12">
                  <c:v>0.20588235294117643</c:v>
                </c:pt>
                <c:pt idx="13">
                  <c:v>0.22058823529411761</c:v>
                </c:pt>
                <c:pt idx="14">
                  <c:v>0.22058823529411761</c:v>
                </c:pt>
                <c:pt idx="15">
                  <c:v>0.23529411764705882</c:v>
                </c:pt>
                <c:pt idx="16">
                  <c:v>0.23529411764705882</c:v>
                </c:pt>
                <c:pt idx="17">
                  <c:v>0.23529411764705882</c:v>
                </c:pt>
                <c:pt idx="18">
                  <c:v>0.23529411764705882</c:v>
                </c:pt>
                <c:pt idx="19">
                  <c:v>0.25</c:v>
                </c:pt>
                <c:pt idx="20">
                  <c:v>0.25</c:v>
                </c:pt>
                <c:pt idx="21">
                  <c:v>0.25</c:v>
                </c:pt>
                <c:pt idx="22">
                  <c:v>0.25</c:v>
                </c:pt>
                <c:pt idx="23">
                  <c:v>0.25</c:v>
                </c:pt>
                <c:pt idx="24">
                  <c:v>0.25</c:v>
                </c:pt>
                <c:pt idx="25">
                  <c:v>0.25</c:v>
                </c:pt>
                <c:pt idx="26">
                  <c:v>0.25</c:v>
                </c:pt>
                <c:pt idx="27">
                  <c:v>0.25</c:v>
                </c:pt>
                <c:pt idx="28">
                  <c:v>0.26</c:v>
                </c:pt>
                <c:pt idx="29">
                  <c:v>0.26470588235294112</c:v>
                </c:pt>
                <c:pt idx="30">
                  <c:v>0.26470588235294112</c:v>
                </c:pt>
                <c:pt idx="31">
                  <c:v>0.26470588235294112</c:v>
                </c:pt>
                <c:pt idx="32">
                  <c:v>0.26470588235294112</c:v>
                </c:pt>
                <c:pt idx="33">
                  <c:v>0.26470588235294112</c:v>
                </c:pt>
                <c:pt idx="34">
                  <c:v>0.2794117647058823</c:v>
                </c:pt>
                <c:pt idx="35">
                  <c:v>0.2794117647058823</c:v>
                </c:pt>
                <c:pt idx="36">
                  <c:v>0.2794117647058823</c:v>
                </c:pt>
                <c:pt idx="37">
                  <c:v>0.2794117647058823</c:v>
                </c:pt>
                <c:pt idx="38">
                  <c:v>0.2794117647058823</c:v>
                </c:pt>
                <c:pt idx="39">
                  <c:v>0.29411764705882348</c:v>
                </c:pt>
                <c:pt idx="40">
                  <c:v>0.29411764705882348</c:v>
                </c:pt>
                <c:pt idx="41">
                  <c:v>0.29411764705882348</c:v>
                </c:pt>
                <c:pt idx="42">
                  <c:v>0.29411764705882348</c:v>
                </c:pt>
                <c:pt idx="43">
                  <c:v>0.29411764705882348</c:v>
                </c:pt>
                <c:pt idx="44">
                  <c:v>0.30882352941176466</c:v>
                </c:pt>
                <c:pt idx="45">
                  <c:v>0.30882352941176466</c:v>
                </c:pt>
                <c:pt idx="46">
                  <c:v>0.30882352941176466</c:v>
                </c:pt>
                <c:pt idx="47">
                  <c:v>0.30882352941176466</c:v>
                </c:pt>
                <c:pt idx="48">
                  <c:v>0.30882352941176466</c:v>
                </c:pt>
                <c:pt idx="49">
                  <c:v>0.30882352941176466</c:v>
                </c:pt>
                <c:pt idx="50">
                  <c:v>0.30882352941176466</c:v>
                </c:pt>
                <c:pt idx="51">
                  <c:v>0.30882352941176466</c:v>
                </c:pt>
                <c:pt idx="52">
                  <c:v>0.30882352941176466</c:v>
                </c:pt>
                <c:pt idx="53">
                  <c:v>0.32352941176470584</c:v>
                </c:pt>
                <c:pt idx="54">
                  <c:v>0.32352941176470584</c:v>
                </c:pt>
                <c:pt idx="55">
                  <c:v>0.32352941176470584</c:v>
                </c:pt>
                <c:pt idx="56">
                  <c:v>0.32352941176470584</c:v>
                </c:pt>
                <c:pt idx="57">
                  <c:v>0.32352941176470584</c:v>
                </c:pt>
                <c:pt idx="58">
                  <c:v>0.32352941176470584</c:v>
                </c:pt>
                <c:pt idx="59">
                  <c:v>0.32352941176470584</c:v>
                </c:pt>
                <c:pt idx="60">
                  <c:v>0.32352941176470584</c:v>
                </c:pt>
                <c:pt idx="61">
                  <c:v>0.32352941176470584</c:v>
                </c:pt>
                <c:pt idx="62">
                  <c:v>0.32352941176470584</c:v>
                </c:pt>
                <c:pt idx="63">
                  <c:v>0.32352941176470584</c:v>
                </c:pt>
                <c:pt idx="64">
                  <c:v>0.33823529411764702</c:v>
                </c:pt>
                <c:pt idx="65">
                  <c:v>0.33823529411764702</c:v>
                </c:pt>
                <c:pt idx="66">
                  <c:v>0.33823529411764702</c:v>
                </c:pt>
                <c:pt idx="67">
                  <c:v>0.33823529411764702</c:v>
                </c:pt>
                <c:pt idx="68">
                  <c:v>0.33823529411764702</c:v>
                </c:pt>
                <c:pt idx="69">
                  <c:v>0.33823529411764702</c:v>
                </c:pt>
                <c:pt idx="70">
                  <c:v>0.33823529411764702</c:v>
                </c:pt>
                <c:pt idx="71">
                  <c:v>0.33823529411764702</c:v>
                </c:pt>
                <c:pt idx="72">
                  <c:v>0.33823529411764702</c:v>
                </c:pt>
                <c:pt idx="73">
                  <c:v>0.33823529411764702</c:v>
                </c:pt>
                <c:pt idx="74">
                  <c:v>0.35294117647058815</c:v>
                </c:pt>
                <c:pt idx="75">
                  <c:v>0.35294117647058815</c:v>
                </c:pt>
                <c:pt idx="76">
                  <c:v>0.35294117647058815</c:v>
                </c:pt>
                <c:pt idx="77">
                  <c:v>0.35294117647058815</c:v>
                </c:pt>
                <c:pt idx="78">
                  <c:v>0.35294117647058815</c:v>
                </c:pt>
                <c:pt idx="79">
                  <c:v>0.35294117647058815</c:v>
                </c:pt>
                <c:pt idx="80">
                  <c:v>0.35294117647058815</c:v>
                </c:pt>
                <c:pt idx="81">
                  <c:v>0.36764705882352933</c:v>
                </c:pt>
                <c:pt idx="82">
                  <c:v>0.36764705882352933</c:v>
                </c:pt>
                <c:pt idx="83">
                  <c:v>0.36764705882352933</c:v>
                </c:pt>
                <c:pt idx="84">
                  <c:v>0.36764705882352933</c:v>
                </c:pt>
                <c:pt idx="85">
                  <c:v>0.36764705882352933</c:v>
                </c:pt>
                <c:pt idx="86">
                  <c:v>0.38</c:v>
                </c:pt>
                <c:pt idx="87">
                  <c:v>0.38235294117647056</c:v>
                </c:pt>
                <c:pt idx="88">
                  <c:v>0.38235294117647056</c:v>
                </c:pt>
                <c:pt idx="89">
                  <c:v>0.38235294117647056</c:v>
                </c:pt>
                <c:pt idx="90">
                  <c:v>0.38235294117647056</c:v>
                </c:pt>
                <c:pt idx="91">
                  <c:v>0.38235294117647056</c:v>
                </c:pt>
                <c:pt idx="92">
                  <c:v>0.38235294117647056</c:v>
                </c:pt>
                <c:pt idx="93">
                  <c:v>0.38235294117647056</c:v>
                </c:pt>
                <c:pt idx="94">
                  <c:v>0.38235294117647056</c:v>
                </c:pt>
                <c:pt idx="95">
                  <c:v>0.38235294117647056</c:v>
                </c:pt>
                <c:pt idx="96">
                  <c:v>0.38235294117647056</c:v>
                </c:pt>
                <c:pt idx="97">
                  <c:v>0.39705882352941174</c:v>
                </c:pt>
                <c:pt idx="98">
                  <c:v>0.39705882352941174</c:v>
                </c:pt>
                <c:pt idx="99">
                  <c:v>0.39705882352941174</c:v>
                </c:pt>
                <c:pt idx="100">
                  <c:v>0.39705882352941174</c:v>
                </c:pt>
                <c:pt idx="101">
                  <c:v>0.39705882352941174</c:v>
                </c:pt>
                <c:pt idx="102">
                  <c:v>0.39705882352941174</c:v>
                </c:pt>
                <c:pt idx="103">
                  <c:v>0.39705882352941174</c:v>
                </c:pt>
                <c:pt idx="104">
                  <c:v>0.39705882352941174</c:v>
                </c:pt>
                <c:pt idx="105">
                  <c:v>0.41176470588235298</c:v>
                </c:pt>
                <c:pt idx="106">
                  <c:v>0.41176470588235298</c:v>
                </c:pt>
                <c:pt idx="107">
                  <c:v>0.41176470588235298</c:v>
                </c:pt>
                <c:pt idx="108">
                  <c:v>0.41176470588235298</c:v>
                </c:pt>
                <c:pt idx="109">
                  <c:v>0.41176470588235298</c:v>
                </c:pt>
                <c:pt idx="110">
                  <c:v>0.42647058823529416</c:v>
                </c:pt>
                <c:pt idx="111">
                  <c:v>0.42647058823529416</c:v>
                </c:pt>
                <c:pt idx="112">
                  <c:v>0.42647058823529416</c:v>
                </c:pt>
                <c:pt idx="113">
                  <c:v>0.42647058823529416</c:v>
                </c:pt>
                <c:pt idx="114">
                  <c:v>0.42647058823529416</c:v>
                </c:pt>
                <c:pt idx="115">
                  <c:v>0.42647058823529416</c:v>
                </c:pt>
                <c:pt idx="116">
                  <c:v>0.42647058823529416</c:v>
                </c:pt>
                <c:pt idx="117">
                  <c:v>0.42647058823529416</c:v>
                </c:pt>
                <c:pt idx="118">
                  <c:v>0.44117647058823534</c:v>
                </c:pt>
                <c:pt idx="119">
                  <c:v>0.44117647058823534</c:v>
                </c:pt>
                <c:pt idx="120">
                  <c:v>0.44117647058823534</c:v>
                </c:pt>
                <c:pt idx="121">
                  <c:v>0.44117647058823534</c:v>
                </c:pt>
                <c:pt idx="122">
                  <c:v>0.45588235294117652</c:v>
                </c:pt>
                <c:pt idx="123">
                  <c:v>0.45588235294117652</c:v>
                </c:pt>
                <c:pt idx="124">
                  <c:v>0.45588235294117652</c:v>
                </c:pt>
                <c:pt idx="125">
                  <c:v>0.45588235294117652</c:v>
                </c:pt>
                <c:pt idx="126">
                  <c:v>0.4705882352941177</c:v>
                </c:pt>
                <c:pt idx="127">
                  <c:v>0.4705882352941177</c:v>
                </c:pt>
                <c:pt idx="128">
                  <c:v>0.4705882352941177</c:v>
                </c:pt>
                <c:pt idx="129">
                  <c:v>0.4705882352941177</c:v>
                </c:pt>
                <c:pt idx="130">
                  <c:v>0.4705882352941177</c:v>
                </c:pt>
                <c:pt idx="131">
                  <c:v>0.48529411764705888</c:v>
                </c:pt>
                <c:pt idx="132">
                  <c:v>0.48529411764705888</c:v>
                </c:pt>
                <c:pt idx="133">
                  <c:v>0.48529411764705888</c:v>
                </c:pt>
                <c:pt idx="134">
                  <c:v>0.48529411764705888</c:v>
                </c:pt>
                <c:pt idx="135">
                  <c:v>0.48529411764705888</c:v>
                </c:pt>
                <c:pt idx="136">
                  <c:v>0.48529411764705888</c:v>
                </c:pt>
                <c:pt idx="137">
                  <c:v>0.48529411764705888</c:v>
                </c:pt>
                <c:pt idx="138">
                  <c:v>0.48529411764705888</c:v>
                </c:pt>
                <c:pt idx="139">
                  <c:v>0.48529411764705888</c:v>
                </c:pt>
                <c:pt idx="140">
                  <c:v>0.48529411764705888</c:v>
                </c:pt>
                <c:pt idx="141">
                  <c:v>0.48529411764705888</c:v>
                </c:pt>
                <c:pt idx="142">
                  <c:v>0.5</c:v>
                </c:pt>
                <c:pt idx="143">
                  <c:v>0.51470588235294112</c:v>
                </c:pt>
                <c:pt idx="144">
                  <c:v>0.51470588235294112</c:v>
                </c:pt>
                <c:pt idx="145">
                  <c:v>0.51470588235294112</c:v>
                </c:pt>
                <c:pt idx="146">
                  <c:v>0.51470588235294112</c:v>
                </c:pt>
                <c:pt idx="147">
                  <c:v>0.52941176470588225</c:v>
                </c:pt>
                <c:pt idx="148">
                  <c:v>0.52941176470588225</c:v>
                </c:pt>
                <c:pt idx="149">
                  <c:v>0.52941176470588225</c:v>
                </c:pt>
                <c:pt idx="150">
                  <c:v>0.52941176470588225</c:v>
                </c:pt>
                <c:pt idx="151">
                  <c:v>0.52941176470588225</c:v>
                </c:pt>
                <c:pt idx="152">
                  <c:v>0.55882352941176472</c:v>
                </c:pt>
                <c:pt idx="153">
                  <c:v>0.57352941176470584</c:v>
                </c:pt>
                <c:pt idx="154">
                  <c:v>0.57352941176470584</c:v>
                </c:pt>
                <c:pt idx="155">
                  <c:v>0.58823529411764708</c:v>
                </c:pt>
                <c:pt idx="156">
                  <c:v>0.58823529411764708</c:v>
                </c:pt>
                <c:pt idx="157">
                  <c:v>0.58823529411764708</c:v>
                </c:pt>
                <c:pt idx="158">
                  <c:v>0.58823529411764708</c:v>
                </c:pt>
                <c:pt idx="159">
                  <c:v>0.58823529411764708</c:v>
                </c:pt>
                <c:pt idx="160">
                  <c:v>0.58823529411764708</c:v>
                </c:pt>
                <c:pt idx="161">
                  <c:v>0.6029411764705882</c:v>
                </c:pt>
                <c:pt idx="162">
                  <c:v>0.61764705882352944</c:v>
                </c:pt>
                <c:pt idx="163">
                  <c:v>0.63235294117647056</c:v>
                </c:pt>
                <c:pt idx="164">
                  <c:v>0.63235294117647056</c:v>
                </c:pt>
                <c:pt idx="165">
                  <c:v>0.6470588235294118</c:v>
                </c:pt>
                <c:pt idx="166">
                  <c:v>0.66176470588235303</c:v>
                </c:pt>
                <c:pt idx="167">
                  <c:v>0.66176470588235303</c:v>
                </c:pt>
                <c:pt idx="168">
                  <c:v>0.66176470588235303</c:v>
                </c:pt>
                <c:pt idx="169">
                  <c:v>0.69117647058823517</c:v>
                </c:pt>
                <c:pt idx="170">
                  <c:v>0.70588235294117641</c:v>
                </c:pt>
                <c:pt idx="171">
                  <c:v>0.72058823529411753</c:v>
                </c:pt>
                <c:pt idx="172">
                  <c:v>0.75</c:v>
                </c:pt>
                <c:pt idx="173">
                  <c:v>0.80882352941176472</c:v>
                </c:pt>
                <c:pt idx="174">
                  <c:v>0.80882352941176472</c:v>
                </c:pt>
                <c:pt idx="175">
                  <c:v>0.89705882352941169</c:v>
                </c:pt>
                <c:pt idx="17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24-43CB-826E-576B5BAA0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182336"/>
        <c:axId val="76944128"/>
      </c:barChart>
      <c:catAx>
        <c:axId val="871823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6944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6944128"/>
        <c:scaling>
          <c:orientation val="minMax"/>
          <c:max val="1"/>
        </c:scaling>
        <c:delete val="0"/>
        <c:axPos val="t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871823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1" l="0.75" r="0.75" t="1" header="0.4921259845" footer="0.492125984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1371644131971648"/>
          <c:y val="2.5044737303369872E-2"/>
          <c:w val="0.74481774698737013"/>
          <c:h val="0.96660759925625139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fW38gr!$A$2:$A$185</c:f>
              <c:strCache>
                <c:ptCount val="184"/>
                <c:pt idx="0">
                  <c:v>H. livornica 271931</c:v>
                </c:pt>
                <c:pt idx="1">
                  <c:v>H. chamyla 271655</c:v>
                </c:pt>
                <c:pt idx="2">
                  <c:v>H. lineata 813532</c:v>
                </c:pt>
                <c:pt idx="3">
                  <c:v>H. cretica 271682</c:v>
                </c:pt>
                <c:pt idx="4">
                  <c:v>H. livornicoides 272004</c:v>
                </c:pt>
                <c:pt idx="5">
                  <c:v>H. livornicoides 272008</c:v>
                </c:pt>
                <c:pt idx="6">
                  <c:v>H. renneri Nepal</c:v>
                </c:pt>
                <c:pt idx="7">
                  <c:v>H. h. hippophaes  813506</c:v>
                </c:pt>
                <c:pt idx="8">
                  <c:v>H. c. calida 271651</c:v>
                </c:pt>
                <c:pt idx="9">
                  <c:v>H. euphorbiarum 813551</c:v>
                </c:pt>
                <c:pt idx="10">
                  <c:v>H. euphorbiarum 813534</c:v>
                </c:pt>
                <c:pt idx="11">
                  <c:v>H. g. intermedia 813539</c:v>
                </c:pt>
                <c:pt idx="12">
                  <c:v>H. g. intermedia 813516</c:v>
                </c:pt>
                <c:pt idx="13">
                  <c:v>H. h. bienerti 271753</c:v>
                </c:pt>
                <c:pt idx="14">
                  <c:v>H. costata 271529</c:v>
                </c:pt>
                <c:pt idx="15">
                  <c:v>H. sammuti 2000-188 MCB103</c:v>
                </c:pt>
                <c:pt idx="16">
                  <c:v>Hippotion celerio 813540</c:v>
                </c:pt>
                <c:pt idx="17">
                  <c:v>Xylophanes tersa 813542</c:v>
                </c:pt>
                <c:pt idx="18">
                  <c:v>R. marshalli 272079</c:v>
                </c:pt>
                <c:pt idx="19">
                  <c:v>R. opheltes 272030</c:v>
                </c:pt>
                <c:pt idx="20">
                  <c:v>H. livornicoides 272011</c:v>
                </c:pt>
                <c:pt idx="21">
                  <c:v>H. annei 271803</c:v>
                </c:pt>
                <c:pt idx="22">
                  <c:v>H. c. hawaiiensis TYPE 271620</c:v>
                </c:pt>
                <c:pt idx="23">
                  <c:v>H. perkensi 271628</c:v>
                </c:pt>
                <c:pt idx="24">
                  <c:v>H. nervosa 271545</c:v>
                </c:pt>
                <c:pt idx="25">
                  <c:v>H. chuvilini 271536</c:v>
                </c:pt>
                <c:pt idx="26">
                  <c:v>H. chuvilini 271533</c:v>
                </c:pt>
                <c:pt idx="27">
                  <c:v>H. r.robertsi 271541</c:v>
                </c:pt>
                <c:pt idx="28">
                  <c:v>H. cretica 271692</c:v>
                </c:pt>
                <c:pt idx="29">
                  <c:v>H. n. castissima 8135468</c:v>
                </c:pt>
                <c:pt idx="30">
                  <c:v>Xylophanes loelia 813543</c:v>
                </c:pt>
                <c:pt idx="31">
                  <c:v>H. lineata 271704</c:v>
                </c:pt>
                <c:pt idx="32">
                  <c:v>H. lineata 813533</c:v>
                </c:pt>
                <c:pt idx="33">
                  <c:v>H. livornica 274445</c:v>
                </c:pt>
                <c:pt idx="34">
                  <c:v>H. livornica 813528</c:v>
                </c:pt>
                <c:pt idx="35">
                  <c:v>H. livornicoides 272006</c:v>
                </c:pt>
                <c:pt idx="36">
                  <c:v>H. renneri 812867</c:v>
                </c:pt>
                <c:pt idx="37">
                  <c:v>H. euphorbiarum 271780</c:v>
                </c:pt>
                <c:pt idx="38">
                  <c:v>H. euphorbiarum 813535</c:v>
                </c:pt>
                <c:pt idx="39">
                  <c:v>H. annei 271806</c:v>
                </c:pt>
                <c:pt idx="40">
                  <c:v>H. annei 271816</c:v>
                </c:pt>
                <c:pt idx="41">
                  <c:v>H. zygophylli 813526</c:v>
                </c:pt>
                <c:pt idx="42">
                  <c:v>H. g. intermedia 813517</c:v>
                </c:pt>
                <c:pt idx="43">
                  <c:v>H. h. hippophaes 813505</c:v>
                </c:pt>
                <c:pt idx="44">
                  <c:v>H. h. bienerti 271751</c:v>
                </c:pt>
                <c:pt idx="45">
                  <c:v>H. c. calida 271636</c:v>
                </c:pt>
                <c:pt idx="46">
                  <c:v>H. r.peplidis 271564</c:v>
                </c:pt>
                <c:pt idx="47">
                  <c:v>H. r.robertsi 271539 LTYPE</c:v>
                </c:pt>
                <c:pt idx="48">
                  <c:v>H. r.robertsi 271543</c:v>
                </c:pt>
                <c:pt idx="49">
                  <c:v>H. cretica 271684</c:v>
                </c:pt>
                <c:pt idx="50">
                  <c:v>H. cretica 271685</c:v>
                </c:pt>
                <c:pt idx="51">
                  <c:v>H. t. himyarensis 271605</c:v>
                </c:pt>
                <c:pt idx="52">
                  <c:v>H. chamyla 271656</c:v>
                </c:pt>
                <c:pt idx="53">
                  <c:v>Chaerocina dohertyi 274526</c:v>
                </c:pt>
                <c:pt idx="54">
                  <c:v>Rhodafra marshalli 272083</c:v>
                </c:pt>
                <c:pt idx="55">
                  <c:v>R. marshalli 272081</c:v>
                </c:pt>
                <c:pt idx="56">
                  <c:v>R. marshalli 272082</c:v>
                </c:pt>
                <c:pt idx="57">
                  <c:v>R. opheltes 272027</c:v>
                </c:pt>
                <c:pt idx="58">
                  <c:v>H. livornica 813529</c:v>
                </c:pt>
                <c:pt idx="59">
                  <c:v>H. annei 271811</c:v>
                </c:pt>
                <c:pt idx="60">
                  <c:v>H. zygophylli 813525</c:v>
                </c:pt>
                <c:pt idx="61">
                  <c:v>H. g. gallii 813512</c:v>
                </c:pt>
                <c:pt idx="62">
                  <c:v>H. h. bienerti 813508</c:v>
                </c:pt>
                <c:pt idx="63">
                  <c:v>H. wilsoni 271990</c:v>
                </c:pt>
                <c:pt idx="64">
                  <c:v>H. wilsoni 271982</c:v>
                </c:pt>
                <c:pt idx="65">
                  <c:v>H. wilsoni 271980</c:v>
                </c:pt>
                <c:pt idx="66">
                  <c:v>H. costata 271532</c:v>
                </c:pt>
                <c:pt idx="67">
                  <c:v>H. nervosa 271554</c:v>
                </c:pt>
                <c:pt idx="68">
                  <c:v>H. nervosa 271559</c:v>
                </c:pt>
                <c:pt idx="69">
                  <c:v>H. dahlii 271422</c:v>
                </c:pt>
                <c:pt idx="70">
                  <c:v>H. r.peplidis 271567</c:v>
                </c:pt>
                <c:pt idx="71">
                  <c:v>H. e.euphorbiae 271778</c:v>
                </c:pt>
                <c:pt idx="72">
                  <c:v>H. t. deserticola 271501</c:v>
                </c:pt>
                <c:pt idx="73">
                  <c:v>H. t. mauretanica 813559</c:v>
                </c:pt>
                <c:pt idx="74">
                  <c:v>H. siehei 274756</c:v>
                </c:pt>
                <c:pt idx="75">
                  <c:v>H. centralasiae 271587</c:v>
                </c:pt>
                <c:pt idx="76">
                  <c:v>H. centralasiae 271585</c:v>
                </c:pt>
                <c:pt idx="77">
                  <c:v>H. n. sheljozkoi 813546</c:v>
                </c:pt>
                <c:pt idx="78">
                  <c:v>R. marshalli 272080</c:v>
                </c:pt>
                <c:pt idx="79">
                  <c:v>H. lineata 813530</c:v>
                </c:pt>
                <c:pt idx="80">
                  <c:v>H. g. intermedia 813515</c:v>
                </c:pt>
                <c:pt idx="81">
                  <c:v>H. perkensi 271630</c:v>
                </c:pt>
                <c:pt idx="82">
                  <c:v>H. perkensi 271621</c:v>
                </c:pt>
                <c:pt idx="83">
                  <c:v>H. perkensi 271624</c:v>
                </c:pt>
                <c:pt idx="84">
                  <c:v>H. wilsoni 271979</c:v>
                </c:pt>
                <c:pt idx="85">
                  <c:v>H. costata 271530</c:v>
                </c:pt>
                <c:pt idx="86">
                  <c:v>H. nervosa 271552</c:v>
                </c:pt>
                <c:pt idx="87">
                  <c:v>H. chuvilini 271535</c:v>
                </c:pt>
                <c:pt idx="88">
                  <c:v>H. t. tithymali 271946</c:v>
                </c:pt>
                <c:pt idx="89">
                  <c:v>Chaerocina jordani 274526</c:v>
                </c:pt>
                <c:pt idx="90">
                  <c:v>Rhodafra opheltes  272019</c:v>
                </c:pt>
                <c:pt idx="91">
                  <c:v>H. livornicoides 272000</c:v>
                </c:pt>
                <c:pt idx="92">
                  <c:v>H. annei 271815</c:v>
                </c:pt>
                <c:pt idx="93">
                  <c:v>H. g. gallii 813510</c:v>
                </c:pt>
                <c:pt idx="94">
                  <c:v>H. g. gallii 813511</c:v>
                </c:pt>
                <c:pt idx="95">
                  <c:v>H. g. intermedia 813514</c:v>
                </c:pt>
                <c:pt idx="96">
                  <c:v>H. biguttata 271823</c:v>
                </c:pt>
                <c:pt idx="97">
                  <c:v>H. biguttata 813518</c:v>
                </c:pt>
                <c:pt idx="98">
                  <c:v>H. h. bienerti 271748</c:v>
                </c:pt>
                <c:pt idx="99">
                  <c:v>H. vespertilio 813523</c:v>
                </c:pt>
                <c:pt idx="100">
                  <c:v>H. c. hawaiiensis 271619</c:v>
                </c:pt>
                <c:pt idx="101">
                  <c:v>H. perkensi 271627</c:v>
                </c:pt>
                <c:pt idx="102">
                  <c:v>H. wilsoni 271984</c:v>
                </c:pt>
                <c:pt idx="103">
                  <c:v>H. costata 271531</c:v>
                </c:pt>
                <c:pt idx="104">
                  <c:v>H. chuvilini 271537</c:v>
                </c:pt>
                <c:pt idx="105">
                  <c:v>H. cretica 271676</c:v>
                </c:pt>
                <c:pt idx="106">
                  <c:v>H. t. gecki 271603</c:v>
                </c:pt>
                <c:pt idx="107">
                  <c:v>H. e.conspicua 271902</c:v>
                </c:pt>
                <c:pt idx="108">
                  <c:v>H. n. nicea 271484</c:v>
                </c:pt>
                <c:pt idx="109">
                  <c:v>Deilephila askoldensis 813537</c:v>
                </c:pt>
                <c:pt idx="110">
                  <c:v>Basiothea charis 274535</c:v>
                </c:pt>
                <c:pt idx="111">
                  <c:v>R. opheltes 272033</c:v>
                </c:pt>
                <c:pt idx="112">
                  <c:v>H. lineata 813531</c:v>
                </c:pt>
                <c:pt idx="113">
                  <c:v>H. livornica 813527</c:v>
                </c:pt>
                <c:pt idx="114">
                  <c:v>H. zygophylli 813524</c:v>
                </c:pt>
                <c:pt idx="115">
                  <c:v>H. g. gallii 813513</c:v>
                </c:pt>
                <c:pt idx="116">
                  <c:v>H. biguttata 271826</c:v>
                </c:pt>
                <c:pt idx="117">
                  <c:v>H. h. hippophaes 271864</c:v>
                </c:pt>
                <c:pt idx="118">
                  <c:v>H. h. hippophaes 271969</c:v>
                </c:pt>
                <c:pt idx="119">
                  <c:v>H. h. hippophaes 271975</c:v>
                </c:pt>
                <c:pt idx="120">
                  <c:v>H. h. bienerti 813507</c:v>
                </c:pt>
                <c:pt idx="121">
                  <c:v>H. vespertilio 813522</c:v>
                </c:pt>
                <c:pt idx="122">
                  <c:v>H. c. calida 271653</c:v>
                </c:pt>
                <c:pt idx="123">
                  <c:v>H. costata 813556</c:v>
                </c:pt>
                <c:pt idx="124">
                  <c:v>H. chuvilini 271534</c:v>
                </c:pt>
                <c:pt idx="125">
                  <c:v>H. dahlii 271419</c:v>
                </c:pt>
                <c:pt idx="126">
                  <c:v>H. r.peplidis 271580</c:v>
                </c:pt>
                <c:pt idx="127">
                  <c:v>H. sammuti 271698</c:v>
                </c:pt>
                <c:pt idx="128">
                  <c:v>H. sammuti 2000-188 MCB102</c:v>
                </c:pt>
                <c:pt idx="129">
                  <c:v>H. t. tithymali 271939</c:v>
                </c:pt>
                <c:pt idx="130">
                  <c:v>H. t. tithymali 271947</c:v>
                </c:pt>
                <c:pt idx="131">
                  <c:v>H. t. gecki 272252</c:v>
                </c:pt>
                <c:pt idx="132">
                  <c:v>H. t. deserticola 271492</c:v>
                </c:pt>
                <c:pt idx="133">
                  <c:v>H. t. deserticola 813557</c:v>
                </c:pt>
                <c:pt idx="134">
                  <c:v>H. t. mauretanica 274431</c:v>
                </c:pt>
                <c:pt idx="135">
                  <c:v>H. t. himyarensis 271614</c:v>
                </c:pt>
                <c:pt idx="136">
                  <c:v>H. centralasiae 271586</c:v>
                </c:pt>
                <c:pt idx="137">
                  <c:v>H. centralasiae 271594</c:v>
                </c:pt>
                <c:pt idx="138">
                  <c:v>H. n. castissima 8135467</c:v>
                </c:pt>
                <c:pt idx="139">
                  <c:v>H. n. nicea 813544</c:v>
                </c:pt>
                <c:pt idx="140">
                  <c:v>H. n. nicea 813545</c:v>
                </c:pt>
                <c:pt idx="141">
                  <c:v>H. n. lathyrus 271662</c:v>
                </c:pt>
                <c:pt idx="142">
                  <c:v>H. n. lathyrus 271661</c:v>
                </c:pt>
                <c:pt idx="143">
                  <c:v>H. n. lathyrus 271657</c:v>
                </c:pt>
                <c:pt idx="144">
                  <c:v>D. porcellus 272692</c:v>
                </c:pt>
                <c:pt idx="145">
                  <c:v>D. elpenor 813560</c:v>
                </c:pt>
                <c:pt idx="146">
                  <c:v>Theretra oldenlandiae 813541</c:v>
                </c:pt>
                <c:pt idx="147">
                  <c:v>H. zygophylli 271460</c:v>
                </c:pt>
                <c:pt idx="148">
                  <c:v>H. zygophylli 271454</c:v>
                </c:pt>
                <c:pt idx="149">
                  <c:v>H. biguttata 271820</c:v>
                </c:pt>
                <c:pt idx="150">
                  <c:v>H. biguttata 813519</c:v>
                </c:pt>
                <c:pt idx="151">
                  <c:v>H. vespertilio 813521</c:v>
                </c:pt>
                <c:pt idx="152">
                  <c:v>H. sammuti 271697</c:v>
                </c:pt>
                <c:pt idx="153">
                  <c:v>H. t. gecki 272251</c:v>
                </c:pt>
                <c:pt idx="154">
                  <c:v>H. t. himyarensis 271615</c:v>
                </c:pt>
                <c:pt idx="155">
                  <c:v>H. e.conspicua 271906</c:v>
                </c:pt>
                <c:pt idx="156">
                  <c:v>H. e.conspicua 813553</c:v>
                </c:pt>
                <c:pt idx="157">
                  <c:v>H. n. crimea  271675</c:v>
                </c:pt>
                <c:pt idx="158">
                  <c:v>H. n. crimea 271666</c:v>
                </c:pt>
                <c:pt idx="159">
                  <c:v>Deilephila elpenor 813538</c:v>
                </c:pt>
                <c:pt idx="160">
                  <c:v>R. opheltes 813509</c:v>
                </c:pt>
                <c:pt idx="161">
                  <c:v>H. euphorbiarum 271791</c:v>
                </c:pt>
                <c:pt idx="162">
                  <c:v>H. g. gallii 271515</c:v>
                </c:pt>
                <c:pt idx="163">
                  <c:v>H. vespertilio 271436</c:v>
                </c:pt>
                <c:pt idx="164">
                  <c:v>H. vespertilio 813520</c:v>
                </c:pt>
                <c:pt idx="165">
                  <c:v>H. nervosa 271553</c:v>
                </c:pt>
                <c:pt idx="166">
                  <c:v>H. dahlii 271424</c:v>
                </c:pt>
                <c:pt idx="167">
                  <c:v>H. dahlii 813555</c:v>
                </c:pt>
                <c:pt idx="168">
                  <c:v>H. e.euphorbiae 271762</c:v>
                </c:pt>
                <c:pt idx="169">
                  <c:v>H. e.euphorbiae 813554</c:v>
                </c:pt>
                <c:pt idx="170">
                  <c:v>H. t. mauretanica 813558</c:v>
                </c:pt>
                <c:pt idx="171">
                  <c:v>H. centralasiae 271593</c:v>
                </c:pt>
                <c:pt idx="172">
                  <c:v>H. n. sheljozkoi 271889</c:v>
                </c:pt>
                <c:pt idx="173">
                  <c:v>H. c. hawaiensis 271618</c:v>
                </c:pt>
                <c:pt idx="174">
                  <c:v>H. dahlii 271425</c:v>
                </c:pt>
                <c:pt idx="175">
                  <c:v>H. siehei 271581</c:v>
                </c:pt>
                <c:pt idx="176">
                  <c:v>H. sammuti 271694</c:v>
                </c:pt>
                <c:pt idx="177">
                  <c:v>H. n. sheljuzkoi 271879</c:v>
                </c:pt>
                <c:pt idx="178">
                  <c:v>D. askoldensis 272708</c:v>
                </c:pt>
                <c:pt idx="179">
                  <c:v>Basiothea schenki 274539</c:v>
                </c:pt>
                <c:pt idx="180">
                  <c:v>H. siehei 2711582</c:v>
                </c:pt>
                <c:pt idx="181">
                  <c:v>H. n. castissima 271878</c:v>
                </c:pt>
                <c:pt idx="182">
                  <c:v>H. n. crimea 271670</c:v>
                </c:pt>
                <c:pt idx="183">
                  <c:v>Deilephila porcellus 813536</c:v>
                </c:pt>
              </c:strCache>
            </c:strRef>
          </c:cat>
          <c:val>
            <c:numRef>
              <c:f>fW38gr!$B$2:$B$185</c:f>
              <c:numCache>
                <c:formatCode>0.00</c:formatCode>
                <c:ptCount val="184"/>
                <c:pt idx="0">
                  <c:v>0</c:v>
                </c:pt>
                <c:pt idx="1">
                  <c:v>0</c:v>
                </c:pt>
                <c:pt idx="2">
                  <c:v>6.6666666666666735E-2</c:v>
                </c:pt>
                <c:pt idx="3">
                  <c:v>6.6666666666666735E-2</c:v>
                </c:pt>
                <c:pt idx="4">
                  <c:v>0.13333333333333347</c:v>
                </c:pt>
                <c:pt idx="5">
                  <c:v>0.13333333333333347</c:v>
                </c:pt>
                <c:pt idx="6">
                  <c:v>0.13333333333333347</c:v>
                </c:pt>
                <c:pt idx="7">
                  <c:v>0.13333333333333347</c:v>
                </c:pt>
                <c:pt idx="8">
                  <c:v>0.13333333333333347</c:v>
                </c:pt>
                <c:pt idx="9">
                  <c:v>0.2</c:v>
                </c:pt>
                <c:pt idx="10">
                  <c:v>0.2</c:v>
                </c:pt>
                <c:pt idx="11">
                  <c:v>0.2</c:v>
                </c:pt>
                <c:pt idx="12">
                  <c:v>0.2</c:v>
                </c:pt>
                <c:pt idx="13">
                  <c:v>0.2</c:v>
                </c:pt>
                <c:pt idx="14">
                  <c:v>0.2</c:v>
                </c:pt>
                <c:pt idx="15">
                  <c:v>0.2</c:v>
                </c:pt>
                <c:pt idx="16">
                  <c:v>0.26666666666666616</c:v>
                </c:pt>
                <c:pt idx="17">
                  <c:v>0.26666666666666616</c:v>
                </c:pt>
                <c:pt idx="18">
                  <c:v>0.26666666666666616</c:v>
                </c:pt>
                <c:pt idx="19">
                  <c:v>0.26666666666666616</c:v>
                </c:pt>
                <c:pt idx="20">
                  <c:v>0.26666666666666616</c:v>
                </c:pt>
                <c:pt idx="21">
                  <c:v>0.26666666666666616</c:v>
                </c:pt>
                <c:pt idx="22">
                  <c:v>0.26666666666666616</c:v>
                </c:pt>
                <c:pt idx="23">
                  <c:v>0.26666666666666616</c:v>
                </c:pt>
                <c:pt idx="24">
                  <c:v>0.26666666666666616</c:v>
                </c:pt>
                <c:pt idx="25">
                  <c:v>0.26666666666666616</c:v>
                </c:pt>
                <c:pt idx="26">
                  <c:v>0.26666666666666616</c:v>
                </c:pt>
                <c:pt idx="27">
                  <c:v>0.26666666666666616</c:v>
                </c:pt>
                <c:pt idx="28">
                  <c:v>0.26666666666666616</c:v>
                </c:pt>
                <c:pt idx="29">
                  <c:v>0.26666666666666616</c:v>
                </c:pt>
                <c:pt idx="30">
                  <c:v>0.33333333333333293</c:v>
                </c:pt>
                <c:pt idx="31">
                  <c:v>0.33333333333333293</c:v>
                </c:pt>
                <c:pt idx="32">
                  <c:v>0.33333333333333293</c:v>
                </c:pt>
                <c:pt idx="33">
                  <c:v>0.33333333333333293</c:v>
                </c:pt>
                <c:pt idx="34">
                  <c:v>0.33333333333333293</c:v>
                </c:pt>
                <c:pt idx="35">
                  <c:v>0.33333333333333293</c:v>
                </c:pt>
                <c:pt idx="36">
                  <c:v>0.33333333333333293</c:v>
                </c:pt>
                <c:pt idx="37">
                  <c:v>0.33333333333333293</c:v>
                </c:pt>
                <c:pt idx="38">
                  <c:v>0.33333333333333293</c:v>
                </c:pt>
                <c:pt idx="39">
                  <c:v>0.33333333333333293</c:v>
                </c:pt>
                <c:pt idx="40">
                  <c:v>0.33333333333333293</c:v>
                </c:pt>
                <c:pt idx="41">
                  <c:v>0.33333333333333293</c:v>
                </c:pt>
                <c:pt idx="42">
                  <c:v>0.33333333333333293</c:v>
                </c:pt>
                <c:pt idx="43">
                  <c:v>0.33333333333333293</c:v>
                </c:pt>
                <c:pt idx="44">
                  <c:v>0.33333333333333293</c:v>
                </c:pt>
                <c:pt idx="45">
                  <c:v>0.33333333333333293</c:v>
                </c:pt>
                <c:pt idx="46">
                  <c:v>0.33333333333333293</c:v>
                </c:pt>
                <c:pt idx="47">
                  <c:v>0.33333333333333293</c:v>
                </c:pt>
                <c:pt idx="48">
                  <c:v>0.33333333333333293</c:v>
                </c:pt>
                <c:pt idx="49">
                  <c:v>0.33333333333333293</c:v>
                </c:pt>
                <c:pt idx="50">
                  <c:v>0.33333333333333293</c:v>
                </c:pt>
                <c:pt idx="51">
                  <c:v>0.33333333333333293</c:v>
                </c:pt>
                <c:pt idx="52">
                  <c:v>0.33333333333333293</c:v>
                </c:pt>
                <c:pt idx="53">
                  <c:v>0.4</c:v>
                </c:pt>
                <c:pt idx="54">
                  <c:v>0.4</c:v>
                </c:pt>
                <c:pt idx="55">
                  <c:v>0.4</c:v>
                </c:pt>
                <c:pt idx="56">
                  <c:v>0.4</c:v>
                </c:pt>
                <c:pt idx="57">
                  <c:v>0.4</c:v>
                </c:pt>
                <c:pt idx="58">
                  <c:v>0.4</c:v>
                </c:pt>
                <c:pt idx="59">
                  <c:v>0.4</c:v>
                </c:pt>
                <c:pt idx="60">
                  <c:v>0.4</c:v>
                </c:pt>
                <c:pt idx="61">
                  <c:v>0.4</c:v>
                </c:pt>
                <c:pt idx="62">
                  <c:v>0.4</c:v>
                </c:pt>
                <c:pt idx="63">
                  <c:v>0.4</c:v>
                </c:pt>
                <c:pt idx="64">
                  <c:v>0.4</c:v>
                </c:pt>
                <c:pt idx="65">
                  <c:v>0.4</c:v>
                </c:pt>
                <c:pt idx="66">
                  <c:v>0.4</c:v>
                </c:pt>
                <c:pt idx="67">
                  <c:v>0.4</c:v>
                </c:pt>
                <c:pt idx="68">
                  <c:v>0.4</c:v>
                </c:pt>
                <c:pt idx="69">
                  <c:v>0.4</c:v>
                </c:pt>
                <c:pt idx="70">
                  <c:v>0.4</c:v>
                </c:pt>
                <c:pt idx="71">
                  <c:v>0.4</c:v>
                </c:pt>
                <c:pt idx="72">
                  <c:v>0.4</c:v>
                </c:pt>
                <c:pt idx="73">
                  <c:v>0.4</c:v>
                </c:pt>
                <c:pt idx="74">
                  <c:v>0.4</c:v>
                </c:pt>
                <c:pt idx="75">
                  <c:v>0.4</c:v>
                </c:pt>
                <c:pt idx="76">
                  <c:v>0.4</c:v>
                </c:pt>
                <c:pt idx="77">
                  <c:v>0.4</c:v>
                </c:pt>
                <c:pt idx="78">
                  <c:v>0.46666666666666634</c:v>
                </c:pt>
                <c:pt idx="79">
                  <c:v>0.46666666666666634</c:v>
                </c:pt>
                <c:pt idx="80">
                  <c:v>0.46666666666666634</c:v>
                </c:pt>
                <c:pt idx="81">
                  <c:v>0.46666666666666634</c:v>
                </c:pt>
                <c:pt idx="82">
                  <c:v>0.46666666666666634</c:v>
                </c:pt>
                <c:pt idx="83">
                  <c:v>0.46666666666666634</c:v>
                </c:pt>
                <c:pt idx="84">
                  <c:v>0.46666666666666634</c:v>
                </c:pt>
                <c:pt idx="85">
                  <c:v>0.46666666666666634</c:v>
                </c:pt>
                <c:pt idx="86">
                  <c:v>0.46666666666666634</c:v>
                </c:pt>
                <c:pt idx="87">
                  <c:v>0.46666666666666634</c:v>
                </c:pt>
                <c:pt idx="88">
                  <c:v>0.46666666666666634</c:v>
                </c:pt>
                <c:pt idx="89">
                  <c:v>0.5333333333333331</c:v>
                </c:pt>
                <c:pt idx="90">
                  <c:v>0.5333333333333331</c:v>
                </c:pt>
                <c:pt idx="91">
                  <c:v>0.5333333333333331</c:v>
                </c:pt>
                <c:pt idx="92">
                  <c:v>0.5333333333333331</c:v>
                </c:pt>
                <c:pt idx="93">
                  <c:v>0.5333333333333331</c:v>
                </c:pt>
                <c:pt idx="94">
                  <c:v>0.5333333333333331</c:v>
                </c:pt>
                <c:pt idx="95">
                  <c:v>0.5333333333333331</c:v>
                </c:pt>
                <c:pt idx="96">
                  <c:v>0.5333333333333331</c:v>
                </c:pt>
                <c:pt idx="97">
                  <c:v>0.5333333333333331</c:v>
                </c:pt>
                <c:pt idx="98">
                  <c:v>0.5333333333333331</c:v>
                </c:pt>
                <c:pt idx="99">
                  <c:v>0.5333333333333331</c:v>
                </c:pt>
                <c:pt idx="100">
                  <c:v>0.5333333333333331</c:v>
                </c:pt>
                <c:pt idx="101">
                  <c:v>0.5333333333333331</c:v>
                </c:pt>
                <c:pt idx="102">
                  <c:v>0.5333333333333331</c:v>
                </c:pt>
                <c:pt idx="103">
                  <c:v>0.5333333333333331</c:v>
                </c:pt>
                <c:pt idx="104">
                  <c:v>0.5333333333333331</c:v>
                </c:pt>
                <c:pt idx="105">
                  <c:v>0.5333333333333331</c:v>
                </c:pt>
                <c:pt idx="106">
                  <c:v>0.5333333333333331</c:v>
                </c:pt>
                <c:pt idx="107">
                  <c:v>0.5333333333333331</c:v>
                </c:pt>
                <c:pt idx="108">
                  <c:v>0.5333333333333331</c:v>
                </c:pt>
                <c:pt idx="109">
                  <c:v>0.6</c:v>
                </c:pt>
                <c:pt idx="110">
                  <c:v>0.6</c:v>
                </c:pt>
                <c:pt idx="111">
                  <c:v>0.6</c:v>
                </c:pt>
                <c:pt idx="112">
                  <c:v>0.6</c:v>
                </c:pt>
                <c:pt idx="113">
                  <c:v>0.6</c:v>
                </c:pt>
                <c:pt idx="114">
                  <c:v>0.6</c:v>
                </c:pt>
                <c:pt idx="115">
                  <c:v>0.6</c:v>
                </c:pt>
                <c:pt idx="116">
                  <c:v>0.6</c:v>
                </c:pt>
                <c:pt idx="117">
                  <c:v>0.6</c:v>
                </c:pt>
                <c:pt idx="118">
                  <c:v>0.6</c:v>
                </c:pt>
                <c:pt idx="119">
                  <c:v>0.6</c:v>
                </c:pt>
                <c:pt idx="120">
                  <c:v>0.6</c:v>
                </c:pt>
                <c:pt idx="121">
                  <c:v>0.6</c:v>
                </c:pt>
                <c:pt idx="122">
                  <c:v>0.6</c:v>
                </c:pt>
                <c:pt idx="123">
                  <c:v>0.6</c:v>
                </c:pt>
                <c:pt idx="124">
                  <c:v>0.6</c:v>
                </c:pt>
                <c:pt idx="125">
                  <c:v>0.6</c:v>
                </c:pt>
                <c:pt idx="126">
                  <c:v>0.6</c:v>
                </c:pt>
                <c:pt idx="127">
                  <c:v>0.6</c:v>
                </c:pt>
                <c:pt idx="128">
                  <c:v>0.6</c:v>
                </c:pt>
                <c:pt idx="129">
                  <c:v>0.6</c:v>
                </c:pt>
                <c:pt idx="130">
                  <c:v>0.6</c:v>
                </c:pt>
                <c:pt idx="131">
                  <c:v>0.6</c:v>
                </c:pt>
                <c:pt idx="132">
                  <c:v>0.6</c:v>
                </c:pt>
                <c:pt idx="133">
                  <c:v>0.6</c:v>
                </c:pt>
                <c:pt idx="134">
                  <c:v>0.6</c:v>
                </c:pt>
                <c:pt idx="135">
                  <c:v>0.6</c:v>
                </c:pt>
                <c:pt idx="136">
                  <c:v>0.6</c:v>
                </c:pt>
                <c:pt idx="137">
                  <c:v>0.6</c:v>
                </c:pt>
                <c:pt idx="138">
                  <c:v>0.6</c:v>
                </c:pt>
                <c:pt idx="139">
                  <c:v>0.6</c:v>
                </c:pt>
                <c:pt idx="140">
                  <c:v>0.6</c:v>
                </c:pt>
                <c:pt idx="141">
                  <c:v>0.6</c:v>
                </c:pt>
                <c:pt idx="142">
                  <c:v>0.6</c:v>
                </c:pt>
                <c:pt idx="143">
                  <c:v>0.6</c:v>
                </c:pt>
                <c:pt idx="144">
                  <c:v>0.66666666666666652</c:v>
                </c:pt>
                <c:pt idx="145">
                  <c:v>0.66666666666666652</c:v>
                </c:pt>
                <c:pt idx="146">
                  <c:v>0.66666666666666652</c:v>
                </c:pt>
                <c:pt idx="147">
                  <c:v>0.66666666666666652</c:v>
                </c:pt>
                <c:pt idx="148">
                  <c:v>0.66666666666666652</c:v>
                </c:pt>
                <c:pt idx="149">
                  <c:v>0.66666666666666652</c:v>
                </c:pt>
                <c:pt idx="150">
                  <c:v>0.66666666666666652</c:v>
                </c:pt>
                <c:pt idx="151">
                  <c:v>0.66666666666666652</c:v>
                </c:pt>
                <c:pt idx="152">
                  <c:v>0.66666666666666652</c:v>
                </c:pt>
                <c:pt idx="153">
                  <c:v>0.66666666666666652</c:v>
                </c:pt>
                <c:pt idx="154">
                  <c:v>0.66666666666666652</c:v>
                </c:pt>
                <c:pt idx="155">
                  <c:v>0.66666666666666652</c:v>
                </c:pt>
                <c:pt idx="156">
                  <c:v>0.66666666666666652</c:v>
                </c:pt>
                <c:pt idx="157">
                  <c:v>0.66666666666666652</c:v>
                </c:pt>
                <c:pt idx="158">
                  <c:v>0.66666666666666652</c:v>
                </c:pt>
                <c:pt idx="159">
                  <c:v>0.73333333333333328</c:v>
                </c:pt>
                <c:pt idx="160">
                  <c:v>0.73333333333333328</c:v>
                </c:pt>
                <c:pt idx="161">
                  <c:v>0.73333333333333328</c:v>
                </c:pt>
                <c:pt idx="162">
                  <c:v>0.73333333333333328</c:v>
                </c:pt>
                <c:pt idx="163">
                  <c:v>0.73333333333333328</c:v>
                </c:pt>
                <c:pt idx="164">
                  <c:v>0.73333333333333328</c:v>
                </c:pt>
                <c:pt idx="165">
                  <c:v>0.73333333333333328</c:v>
                </c:pt>
                <c:pt idx="166">
                  <c:v>0.73333333333333328</c:v>
                </c:pt>
                <c:pt idx="167">
                  <c:v>0.73333333333333328</c:v>
                </c:pt>
                <c:pt idx="168">
                  <c:v>0.73333333333333328</c:v>
                </c:pt>
                <c:pt idx="169">
                  <c:v>0.73333333333333328</c:v>
                </c:pt>
                <c:pt idx="170">
                  <c:v>0.73333333333333328</c:v>
                </c:pt>
                <c:pt idx="171">
                  <c:v>0.73333333333333328</c:v>
                </c:pt>
                <c:pt idx="172">
                  <c:v>0.73333333333333328</c:v>
                </c:pt>
                <c:pt idx="173">
                  <c:v>0.8</c:v>
                </c:pt>
                <c:pt idx="174">
                  <c:v>0.8</c:v>
                </c:pt>
                <c:pt idx="175">
                  <c:v>0.8</c:v>
                </c:pt>
                <c:pt idx="176">
                  <c:v>0.8666666666666667</c:v>
                </c:pt>
                <c:pt idx="177">
                  <c:v>0.8666666666666667</c:v>
                </c:pt>
                <c:pt idx="178">
                  <c:v>0.93333333333333346</c:v>
                </c:pt>
                <c:pt idx="179">
                  <c:v>0.93333333333333346</c:v>
                </c:pt>
                <c:pt idx="180">
                  <c:v>0.93333333333333346</c:v>
                </c:pt>
                <c:pt idx="181">
                  <c:v>0.93333333333333346</c:v>
                </c:pt>
                <c:pt idx="182">
                  <c:v>0.93333333333333346</c:v>
                </c:pt>
                <c:pt idx="18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06-4800-A085-BAED1428B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569152"/>
        <c:axId val="87570688"/>
      </c:barChart>
      <c:catAx>
        <c:axId val="8756915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875706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7570688"/>
        <c:scaling>
          <c:orientation val="minMax"/>
          <c:max val="1"/>
        </c:scaling>
        <c:delete val="0"/>
        <c:axPos val="t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8756915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1" l="0.75" r="0.75" t="1" header="0.4921259845" footer="0.492125984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426829268292682"/>
          <c:y val="2.5029804661254058E-2"/>
          <c:w val="0.75609756097560976"/>
          <c:h val="0.9666272181084304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fW39gr!$A$2:$A$185</c:f>
              <c:strCache>
                <c:ptCount val="184"/>
                <c:pt idx="0">
                  <c:v>H. g. intermedia 813517</c:v>
                </c:pt>
                <c:pt idx="1">
                  <c:v>H. t. deserticola 271501</c:v>
                </c:pt>
                <c:pt idx="2">
                  <c:v>H. e.conspicua 271902</c:v>
                </c:pt>
                <c:pt idx="3">
                  <c:v>H. centralasiae 271594</c:v>
                </c:pt>
                <c:pt idx="4">
                  <c:v>H. centralasiae 271585</c:v>
                </c:pt>
                <c:pt idx="5">
                  <c:v>D. porcellus 272692</c:v>
                </c:pt>
                <c:pt idx="6">
                  <c:v>H. g. intermedia 813516</c:v>
                </c:pt>
                <c:pt idx="7">
                  <c:v>H. cretica 271692</c:v>
                </c:pt>
                <c:pt idx="8">
                  <c:v>R. marshalli 272079</c:v>
                </c:pt>
                <c:pt idx="9">
                  <c:v>H. livornicoides 272006</c:v>
                </c:pt>
                <c:pt idx="10">
                  <c:v>H. nervosa 271559</c:v>
                </c:pt>
                <c:pt idx="11">
                  <c:v>H. n. nicea 271484</c:v>
                </c:pt>
                <c:pt idx="12">
                  <c:v>H. e.euphorbiae 271778</c:v>
                </c:pt>
                <c:pt idx="13">
                  <c:v>H. chamyla 271655</c:v>
                </c:pt>
                <c:pt idx="14">
                  <c:v>H. t. tithymali 271946</c:v>
                </c:pt>
                <c:pt idx="15">
                  <c:v>H. n. castissima 8135468</c:v>
                </c:pt>
                <c:pt idx="16">
                  <c:v>H. n. crimea  271675</c:v>
                </c:pt>
                <c:pt idx="17">
                  <c:v>R. marshalli 272080</c:v>
                </c:pt>
                <c:pt idx="18">
                  <c:v>H. g. gallii 813511</c:v>
                </c:pt>
                <c:pt idx="19">
                  <c:v>H. costata 271529</c:v>
                </c:pt>
                <c:pt idx="20">
                  <c:v>H. cretica 271684</c:v>
                </c:pt>
                <c:pt idx="21">
                  <c:v>H. t. himyarensis 271615</c:v>
                </c:pt>
                <c:pt idx="22">
                  <c:v>Chaerocina dohertyi 274526</c:v>
                </c:pt>
                <c:pt idx="23">
                  <c:v>H. lineata 271704</c:v>
                </c:pt>
                <c:pt idx="24">
                  <c:v>H. g. gallii 813512</c:v>
                </c:pt>
                <c:pt idx="25">
                  <c:v>H. g. intermedia 813539</c:v>
                </c:pt>
                <c:pt idx="26">
                  <c:v>H. perkensi 271628</c:v>
                </c:pt>
                <c:pt idx="27">
                  <c:v>H. nervosa 271545</c:v>
                </c:pt>
                <c:pt idx="28">
                  <c:v>H. dahlii 271422</c:v>
                </c:pt>
                <c:pt idx="29">
                  <c:v>H. n. nicea 813545</c:v>
                </c:pt>
                <c:pt idx="30">
                  <c:v>H. n. sheljozkoi 813546</c:v>
                </c:pt>
                <c:pt idx="31">
                  <c:v>H. h. bienerti 271751</c:v>
                </c:pt>
                <c:pt idx="32">
                  <c:v>H. nervosa 271554</c:v>
                </c:pt>
                <c:pt idx="33">
                  <c:v>H. r.peplidis 271564</c:v>
                </c:pt>
                <c:pt idx="34">
                  <c:v>H. r.peplidis 271567</c:v>
                </c:pt>
                <c:pt idx="35">
                  <c:v>H. r.robertsi 271543</c:v>
                </c:pt>
                <c:pt idx="36">
                  <c:v>H. cretica 271682</c:v>
                </c:pt>
                <c:pt idx="37">
                  <c:v>H. t. tithymali 271939</c:v>
                </c:pt>
                <c:pt idx="38">
                  <c:v>Chaerocina jordani 274526</c:v>
                </c:pt>
                <c:pt idx="39">
                  <c:v>H. lineata 813533</c:v>
                </c:pt>
                <c:pt idx="40">
                  <c:v>H. livornica 271931</c:v>
                </c:pt>
                <c:pt idx="41">
                  <c:v>H. zygophylli 813524</c:v>
                </c:pt>
                <c:pt idx="42">
                  <c:v>H. g. intermedia 813515</c:v>
                </c:pt>
                <c:pt idx="43">
                  <c:v>H. biguttata 271823</c:v>
                </c:pt>
                <c:pt idx="44">
                  <c:v>H. perkensi 271627</c:v>
                </c:pt>
                <c:pt idx="45">
                  <c:v>H. dahlii 271424</c:v>
                </c:pt>
                <c:pt idx="46">
                  <c:v>H. sammuti 271697</c:v>
                </c:pt>
                <c:pt idx="47">
                  <c:v>H. lineata 813532</c:v>
                </c:pt>
                <c:pt idx="48">
                  <c:v>H. renneri Nepal</c:v>
                </c:pt>
                <c:pt idx="49">
                  <c:v>H. euphorbiarum 813551</c:v>
                </c:pt>
                <c:pt idx="50">
                  <c:v>H. h. bienerti 271748</c:v>
                </c:pt>
                <c:pt idx="51">
                  <c:v>H. vespertilio 813523</c:v>
                </c:pt>
                <c:pt idx="52">
                  <c:v>H. perkensi 271624</c:v>
                </c:pt>
                <c:pt idx="53">
                  <c:v>H. costata 813556</c:v>
                </c:pt>
                <c:pt idx="54">
                  <c:v>H. nervosa 271553</c:v>
                </c:pt>
                <c:pt idx="55">
                  <c:v>H. nervosa 271552</c:v>
                </c:pt>
                <c:pt idx="56">
                  <c:v>H. chuvilini 271536</c:v>
                </c:pt>
                <c:pt idx="57">
                  <c:v>H. chuvilini 271535</c:v>
                </c:pt>
                <c:pt idx="58">
                  <c:v>H. e.euphorbiae 271762</c:v>
                </c:pt>
                <c:pt idx="59">
                  <c:v>H. t. himyarensis 271605</c:v>
                </c:pt>
                <c:pt idx="60">
                  <c:v>H. centralasiae 271586</c:v>
                </c:pt>
                <c:pt idx="61">
                  <c:v>H. livornica 813528</c:v>
                </c:pt>
                <c:pt idx="62">
                  <c:v>H. livornicoides 272008</c:v>
                </c:pt>
                <c:pt idx="63">
                  <c:v>H. livornicoides 272011</c:v>
                </c:pt>
                <c:pt idx="64">
                  <c:v>H. h. hippophaes  813506</c:v>
                </c:pt>
                <c:pt idx="65">
                  <c:v>H. c. calida 271653</c:v>
                </c:pt>
                <c:pt idx="66">
                  <c:v>H. chuvilini 271534</c:v>
                </c:pt>
                <c:pt idx="67">
                  <c:v>H. cretica 271685</c:v>
                </c:pt>
                <c:pt idx="68">
                  <c:v>H. t. gecki 271603</c:v>
                </c:pt>
                <c:pt idx="69">
                  <c:v>H. t. mauretanica 813559</c:v>
                </c:pt>
                <c:pt idx="70">
                  <c:v>Deilephila elpenor 813538</c:v>
                </c:pt>
                <c:pt idx="71">
                  <c:v>R. marshalli 272081</c:v>
                </c:pt>
                <c:pt idx="72">
                  <c:v>H. livornicoides 272004</c:v>
                </c:pt>
                <c:pt idx="73">
                  <c:v>H. annei 271803</c:v>
                </c:pt>
                <c:pt idx="74">
                  <c:v>H. h. bienerti 271753</c:v>
                </c:pt>
                <c:pt idx="75">
                  <c:v>H. c. calida 271636</c:v>
                </c:pt>
                <c:pt idx="76">
                  <c:v>H. perkensi 271630</c:v>
                </c:pt>
                <c:pt idx="77">
                  <c:v>H. wilsoni 271990</c:v>
                </c:pt>
                <c:pt idx="78">
                  <c:v>H. dahlii 271419</c:v>
                </c:pt>
                <c:pt idx="79">
                  <c:v>H. r.robertsi 271541</c:v>
                </c:pt>
                <c:pt idx="80">
                  <c:v>H. chamyla 271656</c:v>
                </c:pt>
                <c:pt idx="81">
                  <c:v>Basiothea charis 274535</c:v>
                </c:pt>
                <c:pt idx="82">
                  <c:v>R. marshalli 272082</c:v>
                </c:pt>
                <c:pt idx="83">
                  <c:v>H. zygophylli 271460</c:v>
                </c:pt>
                <c:pt idx="84">
                  <c:v>H. zygophylli 813526</c:v>
                </c:pt>
                <c:pt idx="85">
                  <c:v>H. g. intermedia 813514</c:v>
                </c:pt>
                <c:pt idx="86">
                  <c:v>H. vespertilio 813521</c:v>
                </c:pt>
                <c:pt idx="87">
                  <c:v>H. c. calida 271651</c:v>
                </c:pt>
                <c:pt idx="88">
                  <c:v>H. costata 271530</c:v>
                </c:pt>
                <c:pt idx="89">
                  <c:v>H. costata 271531</c:v>
                </c:pt>
                <c:pt idx="90">
                  <c:v>H. chuvilini 271533</c:v>
                </c:pt>
                <c:pt idx="91">
                  <c:v>H. dahlii 271425</c:v>
                </c:pt>
                <c:pt idx="92">
                  <c:v>H. e.euphorbiae 813554</c:v>
                </c:pt>
                <c:pt idx="93">
                  <c:v>H. e.conspicua 813553</c:v>
                </c:pt>
                <c:pt idx="94">
                  <c:v>H. centralasiae 271587</c:v>
                </c:pt>
                <c:pt idx="95">
                  <c:v>Rhodafra opheltes  272019</c:v>
                </c:pt>
                <c:pt idx="96">
                  <c:v>H. zygophylli 271454</c:v>
                </c:pt>
                <c:pt idx="97">
                  <c:v>H. g. gallii 813510</c:v>
                </c:pt>
                <c:pt idx="98">
                  <c:v>H. h. hippophaes 813505</c:v>
                </c:pt>
                <c:pt idx="99">
                  <c:v>H. vespertilio 271436</c:v>
                </c:pt>
                <c:pt idx="100">
                  <c:v>H. wilsoni 271980</c:v>
                </c:pt>
                <c:pt idx="101">
                  <c:v>H. r.peplidis 271580</c:v>
                </c:pt>
                <c:pt idx="102">
                  <c:v>H. sammuti 2000-188 MCB102</c:v>
                </c:pt>
                <c:pt idx="103">
                  <c:v>H. t. mauretanica 274431</c:v>
                </c:pt>
                <c:pt idx="104">
                  <c:v>H. centralasiae 271593</c:v>
                </c:pt>
                <c:pt idx="105">
                  <c:v>H. n. castissima 8135467</c:v>
                </c:pt>
                <c:pt idx="106">
                  <c:v>H. n. crimea 271666</c:v>
                </c:pt>
                <c:pt idx="107">
                  <c:v>H. n. lathyrus 271661</c:v>
                </c:pt>
                <c:pt idx="108">
                  <c:v>R. opheltes 272030</c:v>
                </c:pt>
                <c:pt idx="109">
                  <c:v>H. euphorbiarum 271791</c:v>
                </c:pt>
                <c:pt idx="110">
                  <c:v>H. euphorbiarum 271780</c:v>
                </c:pt>
                <c:pt idx="111">
                  <c:v>H. biguttata 271826</c:v>
                </c:pt>
                <c:pt idx="112">
                  <c:v>H. h. hippophaes 271864</c:v>
                </c:pt>
                <c:pt idx="113">
                  <c:v>H. wilsoni 271982</c:v>
                </c:pt>
                <c:pt idx="114">
                  <c:v>H. costata 271532</c:v>
                </c:pt>
                <c:pt idx="115">
                  <c:v>H. r.robertsi 271539 LTYPE</c:v>
                </c:pt>
                <c:pt idx="116">
                  <c:v>H. t. tithymali 271947</c:v>
                </c:pt>
                <c:pt idx="117">
                  <c:v>H. t. gecki 272252</c:v>
                </c:pt>
                <c:pt idx="118">
                  <c:v>H. t. himyarensis 271614</c:v>
                </c:pt>
                <c:pt idx="119">
                  <c:v>H. siehei 274756</c:v>
                </c:pt>
                <c:pt idx="120">
                  <c:v>H. zygophylli 813525</c:v>
                </c:pt>
                <c:pt idx="121">
                  <c:v>H. vespertilio 813522</c:v>
                </c:pt>
                <c:pt idx="122">
                  <c:v>H. c. hawaiiensis 271619</c:v>
                </c:pt>
                <c:pt idx="123">
                  <c:v>H. wilsoni 271984</c:v>
                </c:pt>
                <c:pt idx="124">
                  <c:v>H. wilsoni 271979</c:v>
                </c:pt>
                <c:pt idx="125">
                  <c:v>H. dahlii 813555</c:v>
                </c:pt>
                <c:pt idx="126">
                  <c:v>H. n. nicea 813544</c:v>
                </c:pt>
                <c:pt idx="127">
                  <c:v>H. n. sheljozkoi 271889</c:v>
                </c:pt>
                <c:pt idx="128">
                  <c:v>H. n. lathyrus 271657</c:v>
                </c:pt>
                <c:pt idx="129">
                  <c:v>H. euphorbiarum 813534</c:v>
                </c:pt>
                <c:pt idx="130">
                  <c:v>H. g. gallii 813513</c:v>
                </c:pt>
                <c:pt idx="131">
                  <c:v>H. biguttata 271820</c:v>
                </c:pt>
                <c:pt idx="132">
                  <c:v>H. c. hawaiiensis TYPE 271620</c:v>
                </c:pt>
                <c:pt idx="133">
                  <c:v>H. cretica 271676</c:v>
                </c:pt>
                <c:pt idx="134">
                  <c:v>D. elpenor 813560</c:v>
                </c:pt>
                <c:pt idx="135">
                  <c:v>Rhodafra marshalli 272083</c:v>
                </c:pt>
                <c:pt idx="136">
                  <c:v>H. renneri 812867</c:v>
                </c:pt>
                <c:pt idx="137">
                  <c:v>H. h. bienerti 813507</c:v>
                </c:pt>
                <c:pt idx="138">
                  <c:v>H. perkensi 271621</c:v>
                </c:pt>
                <c:pt idx="139">
                  <c:v>H. sammuti 2000-188 MCB103</c:v>
                </c:pt>
                <c:pt idx="140">
                  <c:v>H. t. mauretanica 813558</c:v>
                </c:pt>
                <c:pt idx="141">
                  <c:v>H. n. lathyrus 271662</c:v>
                </c:pt>
                <c:pt idx="142">
                  <c:v>Deilephila porcellus 813536</c:v>
                </c:pt>
                <c:pt idx="143">
                  <c:v>H. euphorbiarum 813535</c:v>
                </c:pt>
                <c:pt idx="144">
                  <c:v>H. biguttata 813518</c:v>
                </c:pt>
                <c:pt idx="145">
                  <c:v>H. t. gecki 272251</c:v>
                </c:pt>
                <c:pt idx="146">
                  <c:v>H. e.conspicua 271906</c:v>
                </c:pt>
                <c:pt idx="147">
                  <c:v>H. livornica 813529</c:v>
                </c:pt>
                <c:pt idx="148">
                  <c:v>H. annei 271806</c:v>
                </c:pt>
                <c:pt idx="149">
                  <c:v>H. t. deserticola 813557</c:v>
                </c:pt>
                <c:pt idx="150">
                  <c:v>H. n. sheljuzkoi 271879</c:v>
                </c:pt>
                <c:pt idx="151">
                  <c:v>Deilephila askoldensis 813537</c:v>
                </c:pt>
                <c:pt idx="152">
                  <c:v>R. opheltes 272033</c:v>
                </c:pt>
                <c:pt idx="153">
                  <c:v>H. vespertilio 813520</c:v>
                </c:pt>
                <c:pt idx="154">
                  <c:v>H. sammuti 271694</c:v>
                </c:pt>
                <c:pt idx="155">
                  <c:v>H. sammuti 271698</c:v>
                </c:pt>
                <c:pt idx="156">
                  <c:v>H. livornica 274445</c:v>
                </c:pt>
                <c:pt idx="157">
                  <c:v>H. biguttata 813519</c:v>
                </c:pt>
                <c:pt idx="158">
                  <c:v>H. h. hippophaes 271975</c:v>
                </c:pt>
                <c:pt idx="159">
                  <c:v>H. h. bienerti 813508</c:v>
                </c:pt>
                <c:pt idx="160">
                  <c:v>H. chuvilini 271537</c:v>
                </c:pt>
                <c:pt idx="161">
                  <c:v>H. siehei 271581</c:v>
                </c:pt>
                <c:pt idx="162">
                  <c:v>H. n. crimea 271670</c:v>
                </c:pt>
                <c:pt idx="163">
                  <c:v>R. opheltes 272027</c:v>
                </c:pt>
                <c:pt idx="164">
                  <c:v>H. lineata 813530</c:v>
                </c:pt>
                <c:pt idx="165">
                  <c:v>H. livornica 813527</c:v>
                </c:pt>
                <c:pt idx="166">
                  <c:v>H. t. deserticola 271492</c:v>
                </c:pt>
                <c:pt idx="167">
                  <c:v>D. askoldensis 272708</c:v>
                </c:pt>
                <c:pt idx="168">
                  <c:v>H. livornicoides 272000</c:v>
                </c:pt>
                <c:pt idx="169">
                  <c:v>H. annei 271811</c:v>
                </c:pt>
                <c:pt idx="170">
                  <c:v>H. annei 271816</c:v>
                </c:pt>
                <c:pt idx="171">
                  <c:v>H. g. gallii 271515</c:v>
                </c:pt>
                <c:pt idx="172">
                  <c:v>R. opheltes 813509</c:v>
                </c:pt>
                <c:pt idx="173">
                  <c:v>H. h. hippophaes 271969</c:v>
                </c:pt>
                <c:pt idx="174">
                  <c:v>Hippotion celerio 813540</c:v>
                </c:pt>
                <c:pt idx="175">
                  <c:v>Basiothea schenki 274539</c:v>
                </c:pt>
                <c:pt idx="176">
                  <c:v>H. n. castissima 271878</c:v>
                </c:pt>
                <c:pt idx="177">
                  <c:v>H. lineata 813531</c:v>
                </c:pt>
                <c:pt idx="178">
                  <c:v>H. annei 271815</c:v>
                </c:pt>
                <c:pt idx="179">
                  <c:v>Xylophanes loelia 813543</c:v>
                </c:pt>
                <c:pt idx="180">
                  <c:v>H. siehei 2711582</c:v>
                </c:pt>
                <c:pt idx="181">
                  <c:v>Xylophanes tersa 813542</c:v>
                </c:pt>
                <c:pt idx="182">
                  <c:v>Theretra oldenlandiae 813541</c:v>
                </c:pt>
                <c:pt idx="183">
                  <c:v>H. c. hawaiensis 271618</c:v>
                </c:pt>
              </c:strCache>
            </c:strRef>
          </c:cat>
          <c:val>
            <c:numRef>
              <c:f>fW39gr!$B$2:$B$185</c:f>
              <c:numCache>
                <c:formatCode>0.00</c:formatCode>
                <c:ptCount val="184"/>
                <c:pt idx="0">
                  <c:v>0</c:v>
                </c:pt>
                <c:pt idx="1">
                  <c:v>4.8780487804878092E-2</c:v>
                </c:pt>
                <c:pt idx="2">
                  <c:v>4.8780487804878092E-2</c:v>
                </c:pt>
                <c:pt idx="3">
                  <c:v>7.3170731707317138E-2</c:v>
                </c:pt>
                <c:pt idx="4">
                  <c:v>7.3170731707317138E-2</c:v>
                </c:pt>
                <c:pt idx="5">
                  <c:v>9.7560975609756184E-2</c:v>
                </c:pt>
                <c:pt idx="6">
                  <c:v>9.7560975609756184E-2</c:v>
                </c:pt>
                <c:pt idx="7">
                  <c:v>9.7560975609756184E-2</c:v>
                </c:pt>
                <c:pt idx="8">
                  <c:v>0.12195121951219524</c:v>
                </c:pt>
                <c:pt idx="9">
                  <c:v>0.12195121951219524</c:v>
                </c:pt>
                <c:pt idx="10">
                  <c:v>0.12195121951219524</c:v>
                </c:pt>
                <c:pt idx="11">
                  <c:v>0.12195121951219524</c:v>
                </c:pt>
                <c:pt idx="12">
                  <c:v>0.14634146341463428</c:v>
                </c:pt>
                <c:pt idx="13">
                  <c:v>0.14634146341463428</c:v>
                </c:pt>
                <c:pt idx="14">
                  <c:v>0.17073170731707332</c:v>
                </c:pt>
                <c:pt idx="15">
                  <c:v>0.17073170731707332</c:v>
                </c:pt>
                <c:pt idx="16">
                  <c:v>0.17073170731707332</c:v>
                </c:pt>
                <c:pt idx="17">
                  <c:v>0.19512195121951237</c:v>
                </c:pt>
                <c:pt idx="18">
                  <c:v>0.19512195121951237</c:v>
                </c:pt>
                <c:pt idx="19">
                  <c:v>0.19512195121951237</c:v>
                </c:pt>
                <c:pt idx="20">
                  <c:v>0.19512195121951237</c:v>
                </c:pt>
                <c:pt idx="21">
                  <c:v>0.19512195121951237</c:v>
                </c:pt>
                <c:pt idx="22">
                  <c:v>0.21951219512195141</c:v>
                </c:pt>
                <c:pt idx="23">
                  <c:v>0.21951219512195141</c:v>
                </c:pt>
                <c:pt idx="24">
                  <c:v>0.21951219512195141</c:v>
                </c:pt>
                <c:pt idx="25">
                  <c:v>0.21951219512195141</c:v>
                </c:pt>
                <c:pt idx="26">
                  <c:v>0.21951219512195141</c:v>
                </c:pt>
                <c:pt idx="27">
                  <c:v>0.21951219512195141</c:v>
                </c:pt>
                <c:pt idx="28">
                  <c:v>0.21951219512195141</c:v>
                </c:pt>
                <c:pt idx="29">
                  <c:v>0.21951219512195141</c:v>
                </c:pt>
                <c:pt idx="30">
                  <c:v>0.21951219512195141</c:v>
                </c:pt>
                <c:pt idx="31">
                  <c:v>0.24390243902439049</c:v>
                </c:pt>
                <c:pt idx="32">
                  <c:v>0.24390243902439049</c:v>
                </c:pt>
                <c:pt idx="33">
                  <c:v>0.24390243902439049</c:v>
                </c:pt>
                <c:pt idx="34">
                  <c:v>0.24390243902439049</c:v>
                </c:pt>
                <c:pt idx="35">
                  <c:v>0.24390243902439049</c:v>
                </c:pt>
                <c:pt idx="36">
                  <c:v>0.24390243902439049</c:v>
                </c:pt>
                <c:pt idx="37">
                  <c:v>0.24390243902439049</c:v>
                </c:pt>
                <c:pt idx="38">
                  <c:v>0.26829268292682951</c:v>
                </c:pt>
                <c:pt idx="39">
                  <c:v>0.26829268292682951</c:v>
                </c:pt>
                <c:pt idx="40">
                  <c:v>0.26829268292682951</c:v>
                </c:pt>
                <c:pt idx="41">
                  <c:v>0.26829268292682951</c:v>
                </c:pt>
                <c:pt idx="42">
                  <c:v>0.26829268292682951</c:v>
                </c:pt>
                <c:pt idx="43">
                  <c:v>0.26829268292682951</c:v>
                </c:pt>
                <c:pt idx="44">
                  <c:v>0.26829268292682951</c:v>
                </c:pt>
                <c:pt idx="45">
                  <c:v>0.26829268292682951</c:v>
                </c:pt>
                <c:pt idx="46">
                  <c:v>0.26829268292682951</c:v>
                </c:pt>
                <c:pt idx="47">
                  <c:v>0.29268292682926855</c:v>
                </c:pt>
                <c:pt idx="48">
                  <c:v>0.29268292682926855</c:v>
                </c:pt>
                <c:pt idx="49">
                  <c:v>0.29268292682926855</c:v>
                </c:pt>
                <c:pt idx="50">
                  <c:v>0.29268292682926855</c:v>
                </c:pt>
                <c:pt idx="51">
                  <c:v>0.29268292682926855</c:v>
                </c:pt>
                <c:pt idx="52">
                  <c:v>0.29268292682926855</c:v>
                </c:pt>
                <c:pt idx="53">
                  <c:v>0.29268292682926855</c:v>
                </c:pt>
                <c:pt idx="54">
                  <c:v>0.29268292682926855</c:v>
                </c:pt>
                <c:pt idx="55">
                  <c:v>0.29268292682926855</c:v>
                </c:pt>
                <c:pt idx="56">
                  <c:v>0.29268292682926855</c:v>
                </c:pt>
                <c:pt idx="57">
                  <c:v>0.29268292682926855</c:v>
                </c:pt>
                <c:pt idx="58">
                  <c:v>0.29268292682926855</c:v>
                </c:pt>
                <c:pt idx="59">
                  <c:v>0.29268292682926855</c:v>
                </c:pt>
                <c:pt idx="60">
                  <c:v>0.29268292682926855</c:v>
                </c:pt>
                <c:pt idx="61">
                  <c:v>0.3170731707317076</c:v>
                </c:pt>
                <c:pt idx="62">
                  <c:v>0.3170731707317076</c:v>
                </c:pt>
                <c:pt idx="63">
                  <c:v>0.3170731707317076</c:v>
                </c:pt>
                <c:pt idx="64">
                  <c:v>0.3170731707317076</c:v>
                </c:pt>
                <c:pt idx="65">
                  <c:v>0.3170731707317076</c:v>
                </c:pt>
                <c:pt idx="66">
                  <c:v>0.3170731707317076</c:v>
                </c:pt>
                <c:pt idx="67">
                  <c:v>0.3170731707317076</c:v>
                </c:pt>
                <c:pt idx="68">
                  <c:v>0.3170731707317076</c:v>
                </c:pt>
                <c:pt idx="69">
                  <c:v>0.3170731707317076</c:v>
                </c:pt>
                <c:pt idx="70">
                  <c:v>0.34146341463414664</c:v>
                </c:pt>
                <c:pt idx="71">
                  <c:v>0.34146341463414664</c:v>
                </c:pt>
                <c:pt idx="72">
                  <c:v>0.34146341463414664</c:v>
                </c:pt>
                <c:pt idx="73">
                  <c:v>0.34146341463414664</c:v>
                </c:pt>
                <c:pt idx="74">
                  <c:v>0.34146341463414664</c:v>
                </c:pt>
                <c:pt idx="75">
                  <c:v>0.34146341463414664</c:v>
                </c:pt>
                <c:pt idx="76">
                  <c:v>0.34146341463414664</c:v>
                </c:pt>
                <c:pt idx="77">
                  <c:v>0.34146341463414664</c:v>
                </c:pt>
                <c:pt idx="78">
                  <c:v>0.34146341463414664</c:v>
                </c:pt>
                <c:pt idx="79">
                  <c:v>0.34146341463414664</c:v>
                </c:pt>
                <c:pt idx="80">
                  <c:v>0.34146341463414664</c:v>
                </c:pt>
                <c:pt idx="81">
                  <c:v>0.36585365853658569</c:v>
                </c:pt>
                <c:pt idx="82">
                  <c:v>0.36585365853658569</c:v>
                </c:pt>
                <c:pt idx="83">
                  <c:v>0.36585365853658569</c:v>
                </c:pt>
                <c:pt idx="84">
                  <c:v>0.36585365853658569</c:v>
                </c:pt>
                <c:pt idx="85">
                  <c:v>0.36585365853658569</c:v>
                </c:pt>
                <c:pt idx="86">
                  <c:v>0.36585365853658569</c:v>
                </c:pt>
                <c:pt idx="87">
                  <c:v>0.36585365853658569</c:v>
                </c:pt>
                <c:pt idx="88">
                  <c:v>0.36585365853658569</c:v>
                </c:pt>
                <c:pt idx="89">
                  <c:v>0.36585365853658569</c:v>
                </c:pt>
                <c:pt idx="90">
                  <c:v>0.36585365853658569</c:v>
                </c:pt>
                <c:pt idx="91">
                  <c:v>0.36585365853658569</c:v>
                </c:pt>
                <c:pt idx="92">
                  <c:v>0.36585365853658569</c:v>
                </c:pt>
                <c:pt idx="93">
                  <c:v>0.36585365853658569</c:v>
                </c:pt>
                <c:pt idx="94">
                  <c:v>0.36585365853658569</c:v>
                </c:pt>
                <c:pt idx="95">
                  <c:v>0.39024390243902474</c:v>
                </c:pt>
                <c:pt idx="96">
                  <c:v>0.39024390243902474</c:v>
                </c:pt>
                <c:pt idx="97">
                  <c:v>0.39024390243902474</c:v>
                </c:pt>
                <c:pt idx="98">
                  <c:v>0.39024390243902474</c:v>
                </c:pt>
                <c:pt idx="99">
                  <c:v>0.39024390243902474</c:v>
                </c:pt>
                <c:pt idx="100">
                  <c:v>0.39024390243902474</c:v>
                </c:pt>
                <c:pt idx="101">
                  <c:v>0.39024390243902474</c:v>
                </c:pt>
                <c:pt idx="102">
                  <c:v>0.39024390243902474</c:v>
                </c:pt>
                <c:pt idx="103">
                  <c:v>0.39024390243902474</c:v>
                </c:pt>
                <c:pt idx="104">
                  <c:v>0.39024390243902474</c:v>
                </c:pt>
                <c:pt idx="105">
                  <c:v>0.39024390243902474</c:v>
                </c:pt>
                <c:pt idx="106">
                  <c:v>0.39024390243902474</c:v>
                </c:pt>
                <c:pt idx="107">
                  <c:v>0.39024390243902474</c:v>
                </c:pt>
                <c:pt idx="108">
                  <c:v>0.41463414634146378</c:v>
                </c:pt>
                <c:pt idx="109">
                  <c:v>0.41463414634146378</c:v>
                </c:pt>
                <c:pt idx="110">
                  <c:v>0.41463414634146378</c:v>
                </c:pt>
                <c:pt idx="111">
                  <c:v>0.41463414634146378</c:v>
                </c:pt>
                <c:pt idx="112">
                  <c:v>0.41463414634146378</c:v>
                </c:pt>
                <c:pt idx="113">
                  <c:v>0.41463414634146378</c:v>
                </c:pt>
                <c:pt idx="114">
                  <c:v>0.41463414634146378</c:v>
                </c:pt>
                <c:pt idx="115">
                  <c:v>0.41463414634146378</c:v>
                </c:pt>
                <c:pt idx="116">
                  <c:v>0.41463414634146378</c:v>
                </c:pt>
                <c:pt idx="117">
                  <c:v>0.41463414634146378</c:v>
                </c:pt>
                <c:pt idx="118">
                  <c:v>0.41463414634146378</c:v>
                </c:pt>
                <c:pt idx="119">
                  <c:v>0.41463414634146378</c:v>
                </c:pt>
                <c:pt idx="120">
                  <c:v>0.43902439024390283</c:v>
                </c:pt>
                <c:pt idx="121">
                  <c:v>0.43902439024390283</c:v>
                </c:pt>
                <c:pt idx="122">
                  <c:v>0.43902439024390283</c:v>
                </c:pt>
                <c:pt idx="123">
                  <c:v>0.43902439024390283</c:v>
                </c:pt>
                <c:pt idx="124">
                  <c:v>0.43902439024390283</c:v>
                </c:pt>
                <c:pt idx="125">
                  <c:v>0.43902439024390283</c:v>
                </c:pt>
                <c:pt idx="126">
                  <c:v>0.43902439024390283</c:v>
                </c:pt>
                <c:pt idx="127">
                  <c:v>0.43902439024390283</c:v>
                </c:pt>
                <c:pt idx="128">
                  <c:v>0.43902439024390283</c:v>
                </c:pt>
                <c:pt idx="129">
                  <c:v>0.46341463414634188</c:v>
                </c:pt>
                <c:pt idx="130">
                  <c:v>0.46341463414634188</c:v>
                </c:pt>
                <c:pt idx="131">
                  <c:v>0.46341463414634188</c:v>
                </c:pt>
                <c:pt idx="132">
                  <c:v>0.46341463414634188</c:v>
                </c:pt>
                <c:pt idx="133">
                  <c:v>0.46341463414634188</c:v>
                </c:pt>
                <c:pt idx="134">
                  <c:v>0.48780487804878098</c:v>
                </c:pt>
                <c:pt idx="135">
                  <c:v>0.48780487804878098</c:v>
                </c:pt>
                <c:pt idx="136">
                  <c:v>0.48780487804878098</c:v>
                </c:pt>
                <c:pt idx="137">
                  <c:v>0.48780487804878098</c:v>
                </c:pt>
                <c:pt idx="138">
                  <c:v>0.48780487804878098</c:v>
                </c:pt>
                <c:pt idx="139">
                  <c:v>0.48780487804878098</c:v>
                </c:pt>
                <c:pt idx="140">
                  <c:v>0.48780487804878098</c:v>
                </c:pt>
                <c:pt idx="141">
                  <c:v>0.48780487804878098</c:v>
                </c:pt>
                <c:pt idx="142">
                  <c:v>0.51219512195121997</c:v>
                </c:pt>
                <c:pt idx="143">
                  <c:v>0.51219512195121997</c:v>
                </c:pt>
                <c:pt idx="144">
                  <c:v>0.51219512195121997</c:v>
                </c:pt>
                <c:pt idx="145">
                  <c:v>0.51219512195121997</c:v>
                </c:pt>
                <c:pt idx="146">
                  <c:v>0.51219512195121997</c:v>
                </c:pt>
                <c:pt idx="147">
                  <c:v>0.53658536585365901</c:v>
                </c:pt>
                <c:pt idx="148">
                  <c:v>0.53658536585365901</c:v>
                </c:pt>
                <c:pt idx="149">
                  <c:v>0.53658536585365901</c:v>
                </c:pt>
                <c:pt idx="150">
                  <c:v>0.53658536585365901</c:v>
                </c:pt>
                <c:pt idx="151">
                  <c:v>0.5609756097560975</c:v>
                </c:pt>
                <c:pt idx="152">
                  <c:v>0.5609756097560975</c:v>
                </c:pt>
                <c:pt idx="153">
                  <c:v>0.5609756097560975</c:v>
                </c:pt>
                <c:pt idx="154">
                  <c:v>0.5609756097560975</c:v>
                </c:pt>
                <c:pt idx="155">
                  <c:v>0.5609756097560975</c:v>
                </c:pt>
                <c:pt idx="156">
                  <c:v>0.58536585365853655</c:v>
                </c:pt>
                <c:pt idx="157">
                  <c:v>0.58536585365853655</c:v>
                </c:pt>
                <c:pt idx="158">
                  <c:v>0.58536585365853655</c:v>
                </c:pt>
                <c:pt idx="159">
                  <c:v>0.58536585365853655</c:v>
                </c:pt>
                <c:pt idx="160">
                  <c:v>0.58536585365853655</c:v>
                </c:pt>
                <c:pt idx="161">
                  <c:v>0.58536585365853655</c:v>
                </c:pt>
                <c:pt idx="162">
                  <c:v>0.58536585365853655</c:v>
                </c:pt>
                <c:pt idx="163">
                  <c:v>0.6097560975609756</c:v>
                </c:pt>
                <c:pt idx="164">
                  <c:v>0.6097560975609756</c:v>
                </c:pt>
                <c:pt idx="165">
                  <c:v>0.6097560975609756</c:v>
                </c:pt>
                <c:pt idx="166">
                  <c:v>0.6097560975609756</c:v>
                </c:pt>
                <c:pt idx="167">
                  <c:v>0.63414634146341464</c:v>
                </c:pt>
                <c:pt idx="168">
                  <c:v>0.63414634146341464</c:v>
                </c:pt>
                <c:pt idx="169">
                  <c:v>0.63414634146341464</c:v>
                </c:pt>
                <c:pt idx="170">
                  <c:v>0.63414634146341464</c:v>
                </c:pt>
                <c:pt idx="171">
                  <c:v>0.63414634146341464</c:v>
                </c:pt>
                <c:pt idx="172">
                  <c:v>0.68292682926829273</c:v>
                </c:pt>
                <c:pt idx="173">
                  <c:v>0.68292682926829273</c:v>
                </c:pt>
                <c:pt idx="174">
                  <c:v>0.70731707317073189</c:v>
                </c:pt>
                <c:pt idx="175">
                  <c:v>0.70731707317073189</c:v>
                </c:pt>
                <c:pt idx="176">
                  <c:v>0.70731707317073189</c:v>
                </c:pt>
                <c:pt idx="177">
                  <c:v>0.73170731707317094</c:v>
                </c:pt>
                <c:pt idx="178">
                  <c:v>0.73170731707317094</c:v>
                </c:pt>
                <c:pt idx="179">
                  <c:v>0.78048780487804903</c:v>
                </c:pt>
                <c:pt idx="180">
                  <c:v>0.78048780487804903</c:v>
                </c:pt>
                <c:pt idx="181">
                  <c:v>0.82926829268292712</c:v>
                </c:pt>
                <c:pt idx="182">
                  <c:v>0.85365853658536617</c:v>
                </c:pt>
                <c:pt idx="18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93-44F5-B741-6D63DADFE4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267200"/>
        <c:axId val="87268736"/>
      </c:barChart>
      <c:catAx>
        <c:axId val="87267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872687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7268736"/>
        <c:scaling>
          <c:orientation val="minMax"/>
          <c:max val="1"/>
        </c:scaling>
        <c:delete val="0"/>
        <c:axPos val="t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87267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1" l="0.75" r="0.75" t="1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1</xdr:row>
      <xdr:rowOff>28575</xdr:rowOff>
    </xdr:from>
    <xdr:to>
      <xdr:col>6</xdr:col>
      <xdr:colOff>733425</xdr:colOff>
      <xdr:row>99</xdr:row>
      <xdr:rowOff>142875</xdr:rowOff>
    </xdr:to>
    <xdr:graphicFrame macro="">
      <xdr:nvGraphicFramePr>
        <xdr:cNvPr id="9233" name="Chart 1">
          <a:extLst>
            <a:ext uri="{FF2B5EF4-FFF2-40B4-BE49-F238E27FC236}">
              <a16:creationId xmlns:a16="http://schemas.microsoft.com/office/drawing/2014/main" id="{87C374B3-B93F-4FF3-AC3E-73F630F770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1</xdr:row>
      <xdr:rowOff>19050</xdr:rowOff>
    </xdr:from>
    <xdr:to>
      <xdr:col>8</xdr:col>
      <xdr:colOff>342900</xdr:colOff>
      <xdr:row>99</xdr:row>
      <xdr:rowOff>152400</xdr:rowOff>
    </xdr:to>
    <xdr:graphicFrame macro="">
      <xdr:nvGraphicFramePr>
        <xdr:cNvPr id="10257" name="Chart 1">
          <a:extLst>
            <a:ext uri="{FF2B5EF4-FFF2-40B4-BE49-F238E27FC236}">
              <a16:creationId xmlns:a16="http://schemas.microsoft.com/office/drawing/2014/main" id="{B211590C-1D4D-4EBF-88A1-527505A1C4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104775</xdr:colOff>
      <xdr:row>1</xdr:row>
      <xdr:rowOff>38100</xdr:rowOff>
    </xdr:from>
    <xdr:to>
      <xdr:col>7</xdr:col>
      <xdr:colOff>152400</xdr:colOff>
      <xdr:row>99</xdr:row>
      <xdr:rowOff>76200</xdr:rowOff>
    </xdr:to>
    <xdr:graphicFrame macro="">
      <xdr:nvGraphicFramePr>
        <xdr:cNvPr id="11281" name="Chart 1">
          <a:extLst>
            <a:ext uri="{FF2B5EF4-FFF2-40B4-BE49-F238E27FC236}">
              <a16:creationId xmlns:a16="http://schemas.microsoft.com/office/drawing/2014/main" id="{3DF1511C-6190-4025-A085-3A6E488966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1</xdr:row>
      <xdr:rowOff>28575</xdr:rowOff>
    </xdr:from>
    <xdr:to>
      <xdr:col>7</xdr:col>
      <xdr:colOff>504825</xdr:colOff>
      <xdr:row>99</xdr:row>
      <xdr:rowOff>133350</xdr:rowOff>
    </xdr:to>
    <xdr:graphicFrame macro="">
      <xdr:nvGraphicFramePr>
        <xdr:cNvPr id="12305" name="Chart 1">
          <a:extLst>
            <a:ext uri="{FF2B5EF4-FFF2-40B4-BE49-F238E27FC236}">
              <a16:creationId xmlns:a16="http://schemas.microsoft.com/office/drawing/2014/main" id="{9E422F49-1DB7-47AA-B2D7-A9F3526D6B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95250</xdr:colOff>
      <xdr:row>1</xdr:row>
      <xdr:rowOff>28575</xdr:rowOff>
    </xdr:from>
    <xdr:to>
      <xdr:col>9</xdr:col>
      <xdr:colOff>133350</xdr:colOff>
      <xdr:row>99</xdr:row>
      <xdr:rowOff>142875</xdr:rowOff>
    </xdr:to>
    <xdr:graphicFrame macro="">
      <xdr:nvGraphicFramePr>
        <xdr:cNvPr id="13329" name="Chart 1">
          <a:extLst>
            <a:ext uri="{FF2B5EF4-FFF2-40B4-BE49-F238E27FC236}">
              <a16:creationId xmlns:a16="http://schemas.microsoft.com/office/drawing/2014/main" id="{351B25FF-7028-4361-9223-0D1873F36A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6"/>
  <sheetViews>
    <sheetView workbookViewId="0"/>
  </sheetViews>
  <sheetFormatPr baseColWidth="10" defaultColWidth="11.42578125" defaultRowHeight="12.75" x14ac:dyDescent="0.2"/>
  <cols>
    <col min="1" max="1" width="31.5703125" customWidth="1"/>
    <col min="2" max="2" width="12.28515625" style="72" customWidth="1"/>
    <col min="3" max="3" width="6.7109375" customWidth="1"/>
    <col min="4" max="4" width="6.5703125" customWidth="1"/>
    <col min="5" max="5" width="18.28515625" customWidth="1"/>
    <col min="6" max="6" width="11.42578125" customWidth="1"/>
    <col min="7" max="7" width="15.5703125" customWidth="1"/>
  </cols>
  <sheetData>
    <row r="1" spans="1:9" x14ac:dyDescent="0.2">
      <c r="A1" s="75" t="s">
        <v>332</v>
      </c>
      <c r="B1" s="53" t="s">
        <v>338</v>
      </c>
      <c r="C1" s="53" t="s">
        <v>333</v>
      </c>
      <c r="D1" s="53" t="s">
        <v>334</v>
      </c>
      <c r="E1" s="53" t="s">
        <v>335</v>
      </c>
      <c r="F1" s="53" t="s">
        <v>339</v>
      </c>
      <c r="G1" s="53" t="s">
        <v>340</v>
      </c>
      <c r="H1" s="53" t="s">
        <v>336</v>
      </c>
      <c r="I1" s="53" t="s">
        <v>337</v>
      </c>
    </row>
    <row r="2" spans="1:9" ht="38.25" x14ac:dyDescent="0.2">
      <c r="A2" s="74" t="s">
        <v>112</v>
      </c>
      <c r="B2" s="48"/>
      <c r="C2" s="52">
        <f>MIN(B3:B186)</f>
        <v>0.08</v>
      </c>
      <c r="D2" s="52">
        <f>MAX(B3:B186)</f>
        <v>0.28999999999999998</v>
      </c>
      <c r="E2" s="52">
        <f>D2-C2</f>
        <v>0.20999999999999996</v>
      </c>
      <c r="G2" s="76" t="s">
        <v>341</v>
      </c>
      <c r="H2" s="52">
        <f>MIN(G3:G186)</f>
        <v>0</v>
      </c>
      <c r="I2" s="52">
        <f>MAX(G3:G186)</f>
        <v>0.99999999999999989</v>
      </c>
    </row>
    <row r="3" spans="1:9" x14ac:dyDescent="0.2">
      <c r="A3" s="27" t="s">
        <v>220</v>
      </c>
      <c r="B3" s="48">
        <v>0.18</v>
      </c>
      <c r="C3" s="71"/>
      <c r="F3" s="52">
        <f>B3-0.08</f>
        <v>9.9999999999999992E-2</v>
      </c>
      <c r="G3" s="52">
        <f>F3/0.21</f>
        <v>0.47619047619047616</v>
      </c>
    </row>
    <row r="4" spans="1:9" x14ac:dyDescent="0.2">
      <c r="A4" s="27" t="s">
        <v>310</v>
      </c>
      <c r="B4" s="48">
        <v>0.16</v>
      </c>
      <c r="F4" s="52">
        <f>B4-0.08</f>
        <v>0.08</v>
      </c>
      <c r="G4" s="52">
        <f t="shared" ref="G4:G67" si="0">F4/0.21</f>
        <v>0.38095238095238099</v>
      </c>
    </row>
    <row r="5" spans="1:9" x14ac:dyDescent="0.2">
      <c r="A5" s="27" t="s">
        <v>221</v>
      </c>
      <c r="B5" s="48">
        <v>0.18</v>
      </c>
      <c r="F5" s="52">
        <f>B5-0.08</f>
        <v>9.9999999999999992E-2</v>
      </c>
      <c r="G5" s="52">
        <f t="shared" si="0"/>
        <v>0.47619047619047616</v>
      </c>
    </row>
    <row r="6" spans="1:9" x14ac:dyDescent="0.2">
      <c r="A6" s="27" t="s">
        <v>309</v>
      </c>
      <c r="B6" s="48">
        <v>0.18</v>
      </c>
      <c r="F6" s="52">
        <f>B6-0.08</f>
        <v>9.9999999999999992E-2</v>
      </c>
      <c r="G6" s="52">
        <f t="shared" si="0"/>
        <v>0.47619047619047616</v>
      </c>
    </row>
    <row r="7" spans="1:9" x14ac:dyDescent="0.2">
      <c r="A7" s="27" t="s">
        <v>222</v>
      </c>
      <c r="B7" s="48">
        <v>0.18</v>
      </c>
      <c r="F7" s="52">
        <f t="shared" ref="F7:F70" si="1">B7-0.08</f>
        <v>9.9999999999999992E-2</v>
      </c>
      <c r="G7" s="52">
        <f t="shared" si="0"/>
        <v>0.47619047619047616</v>
      </c>
    </row>
    <row r="8" spans="1:9" x14ac:dyDescent="0.2">
      <c r="A8" s="27" t="s">
        <v>314</v>
      </c>
      <c r="B8" s="48">
        <v>0.14000000000000001</v>
      </c>
      <c r="F8" s="52">
        <f t="shared" si="1"/>
        <v>6.0000000000000012E-2</v>
      </c>
      <c r="G8" s="52">
        <f t="shared" si="0"/>
        <v>0.28571428571428575</v>
      </c>
    </row>
    <row r="9" spans="1:9" x14ac:dyDescent="0.2">
      <c r="A9" s="27" t="s">
        <v>266</v>
      </c>
      <c r="B9" s="48">
        <v>0.1</v>
      </c>
      <c r="F9" s="52">
        <f t="shared" si="1"/>
        <v>2.0000000000000004E-2</v>
      </c>
      <c r="G9" s="52">
        <f t="shared" si="0"/>
        <v>9.5238095238095261E-2</v>
      </c>
    </row>
    <row r="10" spans="1:9" x14ac:dyDescent="0.2">
      <c r="A10" s="27" t="s">
        <v>223</v>
      </c>
      <c r="B10" s="48">
        <v>0.14000000000000001</v>
      </c>
      <c r="F10" s="52">
        <f t="shared" si="1"/>
        <v>6.0000000000000012E-2</v>
      </c>
      <c r="G10" s="52">
        <f t="shared" si="0"/>
        <v>0.28571428571428575</v>
      </c>
    </row>
    <row r="11" spans="1:9" x14ac:dyDescent="0.2">
      <c r="A11" s="27" t="s">
        <v>225</v>
      </c>
      <c r="B11" s="48">
        <v>0.17</v>
      </c>
      <c r="F11" s="52">
        <f t="shared" si="1"/>
        <v>9.0000000000000011E-2</v>
      </c>
      <c r="G11" s="52">
        <f t="shared" si="0"/>
        <v>0.42857142857142866</v>
      </c>
    </row>
    <row r="12" spans="1:9" x14ac:dyDescent="0.2">
      <c r="A12" s="27" t="s">
        <v>265</v>
      </c>
      <c r="B12" s="48">
        <v>0.16</v>
      </c>
      <c r="F12" s="52">
        <f t="shared" si="1"/>
        <v>0.08</v>
      </c>
      <c r="G12" s="52">
        <f t="shared" si="0"/>
        <v>0.38095238095238099</v>
      </c>
    </row>
    <row r="13" spans="1:9" x14ac:dyDescent="0.2">
      <c r="A13" s="27" t="s">
        <v>264</v>
      </c>
      <c r="B13" s="48">
        <v>0.16</v>
      </c>
      <c r="F13" s="52">
        <f t="shared" si="1"/>
        <v>0.08</v>
      </c>
      <c r="G13" s="52">
        <f t="shared" si="0"/>
        <v>0.38095238095238099</v>
      </c>
    </row>
    <row r="14" spans="1:9" x14ac:dyDescent="0.2">
      <c r="A14" s="27" t="s">
        <v>226</v>
      </c>
      <c r="B14" s="48">
        <v>0.16</v>
      </c>
      <c r="F14" s="52">
        <f t="shared" si="1"/>
        <v>0.08</v>
      </c>
      <c r="G14" s="52">
        <f t="shared" si="0"/>
        <v>0.38095238095238099</v>
      </c>
    </row>
    <row r="15" spans="1:9" x14ac:dyDescent="0.2">
      <c r="A15" s="27" t="s">
        <v>227</v>
      </c>
      <c r="B15" s="48">
        <v>0.2</v>
      </c>
      <c r="F15" s="52">
        <f t="shared" si="1"/>
        <v>0.12000000000000001</v>
      </c>
      <c r="G15" s="52">
        <f t="shared" si="0"/>
        <v>0.57142857142857151</v>
      </c>
    </row>
    <row r="16" spans="1:9" x14ac:dyDescent="0.2">
      <c r="A16" s="27" t="s">
        <v>228</v>
      </c>
      <c r="B16" s="48">
        <v>0.13</v>
      </c>
      <c r="F16" s="52">
        <f t="shared" si="1"/>
        <v>0.05</v>
      </c>
      <c r="G16" s="52">
        <f t="shared" si="0"/>
        <v>0.23809523809523811</v>
      </c>
    </row>
    <row r="17" spans="1:7" x14ac:dyDescent="0.2">
      <c r="A17" s="27" t="s">
        <v>267</v>
      </c>
      <c r="B17" s="48">
        <v>0.28999999999999998</v>
      </c>
      <c r="F17" s="52">
        <f t="shared" si="1"/>
        <v>0.20999999999999996</v>
      </c>
      <c r="G17" s="52">
        <f>F17/0.21</f>
        <v>0.99999999999999989</v>
      </c>
    </row>
    <row r="18" spans="1:7" x14ac:dyDescent="0.2">
      <c r="A18" s="27" t="s">
        <v>157</v>
      </c>
      <c r="B18" s="48" t="s">
        <v>110</v>
      </c>
      <c r="F18" s="52" t="s">
        <v>110</v>
      </c>
      <c r="G18" s="52" t="s">
        <v>110</v>
      </c>
    </row>
    <row r="19" spans="1:7" x14ac:dyDescent="0.2">
      <c r="A19" s="27" t="s">
        <v>158</v>
      </c>
      <c r="B19" s="48" t="s">
        <v>110</v>
      </c>
      <c r="F19" s="52" t="s">
        <v>110</v>
      </c>
      <c r="G19" s="52" t="s">
        <v>110</v>
      </c>
    </row>
    <row r="20" spans="1:7" x14ac:dyDescent="0.2">
      <c r="A20" s="27" t="s">
        <v>159</v>
      </c>
      <c r="B20" s="48" t="s">
        <v>110</v>
      </c>
      <c r="F20" s="52" t="s">
        <v>110</v>
      </c>
      <c r="G20" s="52" t="s">
        <v>110</v>
      </c>
    </row>
    <row r="21" spans="1:7" x14ac:dyDescent="0.2">
      <c r="A21" s="27" t="s">
        <v>160</v>
      </c>
      <c r="B21" s="48" t="s">
        <v>110</v>
      </c>
      <c r="F21" s="52" t="s">
        <v>110</v>
      </c>
      <c r="G21" s="52" t="s">
        <v>110</v>
      </c>
    </row>
    <row r="22" spans="1:7" x14ac:dyDescent="0.2">
      <c r="A22" s="27" t="s">
        <v>251</v>
      </c>
      <c r="B22" s="48">
        <v>0.14000000000000001</v>
      </c>
      <c r="F22" s="52">
        <f t="shared" si="1"/>
        <v>6.0000000000000012E-2</v>
      </c>
      <c r="G22" s="52">
        <f t="shared" si="0"/>
        <v>0.28571428571428575</v>
      </c>
    </row>
    <row r="23" spans="1:7" x14ac:dyDescent="0.2">
      <c r="A23" s="27" t="s">
        <v>154</v>
      </c>
      <c r="B23" s="48">
        <v>0.16</v>
      </c>
      <c r="F23" s="52">
        <f t="shared" si="1"/>
        <v>0.08</v>
      </c>
      <c r="G23" s="52">
        <f t="shared" si="0"/>
        <v>0.38095238095238099</v>
      </c>
    </row>
    <row r="24" spans="1:7" x14ac:dyDescent="0.2">
      <c r="A24" s="27" t="s">
        <v>155</v>
      </c>
      <c r="B24" s="48">
        <v>0.16</v>
      </c>
      <c r="F24" s="52">
        <f t="shared" si="1"/>
        <v>0.08</v>
      </c>
      <c r="G24" s="52">
        <f t="shared" si="0"/>
        <v>0.38095238095238099</v>
      </c>
    </row>
    <row r="25" spans="1:7" x14ac:dyDescent="0.2">
      <c r="A25" s="27" t="s">
        <v>195</v>
      </c>
      <c r="B25" s="48">
        <v>0.16</v>
      </c>
      <c r="F25" s="52">
        <f t="shared" si="1"/>
        <v>0.08</v>
      </c>
      <c r="G25" s="52">
        <f t="shared" si="0"/>
        <v>0.38095238095238099</v>
      </c>
    </row>
    <row r="26" spans="1:7" x14ac:dyDescent="0.2">
      <c r="A26" s="27" t="s">
        <v>156</v>
      </c>
      <c r="B26" s="48">
        <v>0.13</v>
      </c>
      <c r="F26" s="52">
        <f t="shared" si="1"/>
        <v>0.05</v>
      </c>
      <c r="G26" s="52">
        <f t="shared" si="0"/>
        <v>0.23809523809523811</v>
      </c>
    </row>
    <row r="27" spans="1:7" x14ac:dyDescent="0.2">
      <c r="A27" t="s">
        <v>252</v>
      </c>
      <c r="B27" s="48">
        <v>0.09</v>
      </c>
      <c r="F27" s="52">
        <f t="shared" si="1"/>
        <v>9.999999999999995E-3</v>
      </c>
      <c r="G27" s="52">
        <f t="shared" si="0"/>
        <v>4.7619047619047596E-2</v>
      </c>
    </row>
    <row r="28" spans="1:7" x14ac:dyDescent="0.2">
      <c r="A28" t="s">
        <v>214</v>
      </c>
      <c r="B28" s="48">
        <v>0.12</v>
      </c>
      <c r="F28" s="52">
        <f t="shared" si="1"/>
        <v>3.9999999999999994E-2</v>
      </c>
      <c r="G28" s="52">
        <f t="shared" si="0"/>
        <v>0.19047619047619047</v>
      </c>
    </row>
    <row r="29" spans="1:7" x14ac:dyDescent="0.2">
      <c r="A29" t="s">
        <v>215</v>
      </c>
      <c r="B29" s="48">
        <v>0.13</v>
      </c>
      <c r="F29" s="52">
        <f t="shared" si="1"/>
        <v>0.05</v>
      </c>
      <c r="G29" s="52">
        <f t="shared" si="0"/>
        <v>0.23809523809523811</v>
      </c>
    </row>
    <row r="30" spans="1:7" x14ac:dyDescent="0.2">
      <c r="A30" t="s">
        <v>216</v>
      </c>
      <c r="B30" s="48">
        <v>0.12</v>
      </c>
      <c r="F30" s="52">
        <f t="shared" si="1"/>
        <v>3.9999999999999994E-2</v>
      </c>
      <c r="G30" s="52">
        <f t="shared" si="0"/>
        <v>0.19047619047619047</v>
      </c>
    </row>
    <row r="31" spans="1:7" x14ac:dyDescent="0.2">
      <c r="A31" t="s">
        <v>217</v>
      </c>
      <c r="B31" s="48">
        <v>0.11</v>
      </c>
      <c r="F31" s="52">
        <f t="shared" si="1"/>
        <v>0.03</v>
      </c>
      <c r="G31" s="52">
        <f t="shared" si="0"/>
        <v>0.14285714285714285</v>
      </c>
    </row>
    <row r="32" spans="1:7" x14ac:dyDescent="0.2">
      <c r="A32" t="s">
        <v>229</v>
      </c>
      <c r="B32" s="48">
        <v>0.1</v>
      </c>
      <c r="F32" s="52">
        <f t="shared" si="1"/>
        <v>2.0000000000000004E-2</v>
      </c>
      <c r="G32" s="52">
        <f t="shared" si="0"/>
        <v>9.5238095238095261E-2</v>
      </c>
    </row>
    <row r="33" spans="1:7" x14ac:dyDescent="0.2">
      <c r="A33" t="s">
        <v>211</v>
      </c>
      <c r="B33" s="48">
        <v>0.11</v>
      </c>
      <c r="F33" s="52">
        <f t="shared" si="1"/>
        <v>0.03</v>
      </c>
      <c r="G33" s="52">
        <f t="shared" si="0"/>
        <v>0.14285714285714285</v>
      </c>
    </row>
    <row r="34" spans="1:7" x14ac:dyDescent="0.2">
      <c r="A34" t="s">
        <v>123</v>
      </c>
      <c r="B34" s="48">
        <v>0.13</v>
      </c>
      <c r="F34" s="52">
        <f t="shared" si="1"/>
        <v>0.05</v>
      </c>
      <c r="G34" s="52">
        <f t="shared" si="0"/>
        <v>0.23809523809523811</v>
      </c>
    </row>
    <row r="35" spans="1:7" x14ac:dyDescent="0.2">
      <c r="A35" t="s">
        <v>212</v>
      </c>
      <c r="B35" s="48">
        <v>0.13</v>
      </c>
      <c r="F35" s="52">
        <f t="shared" si="1"/>
        <v>0.05</v>
      </c>
      <c r="G35" s="52">
        <f t="shared" si="0"/>
        <v>0.23809523809523811</v>
      </c>
    </row>
    <row r="36" spans="1:7" x14ac:dyDescent="0.2">
      <c r="A36" t="s">
        <v>213</v>
      </c>
      <c r="B36" s="48">
        <v>0.12</v>
      </c>
      <c r="F36" s="52">
        <f t="shared" si="1"/>
        <v>3.9999999999999994E-2</v>
      </c>
      <c r="G36" s="52">
        <f t="shared" si="0"/>
        <v>0.19047619047619047</v>
      </c>
    </row>
    <row r="37" spans="1:7" x14ac:dyDescent="0.2">
      <c r="A37" t="s">
        <v>230</v>
      </c>
      <c r="B37" s="48">
        <v>0.14000000000000001</v>
      </c>
      <c r="F37" s="52">
        <f t="shared" si="1"/>
        <v>6.0000000000000012E-2</v>
      </c>
      <c r="G37" s="52">
        <f t="shared" si="0"/>
        <v>0.28571428571428575</v>
      </c>
    </row>
    <row r="38" spans="1:7" x14ac:dyDescent="0.2">
      <c r="A38" t="s">
        <v>119</v>
      </c>
      <c r="B38" s="48">
        <v>0.14000000000000001</v>
      </c>
      <c r="F38" s="52">
        <f t="shared" si="1"/>
        <v>6.0000000000000012E-2</v>
      </c>
      <c r="G38" s="52">
        <f t="shared" si="0"/>
        <v>0.28571428571428575</v>
      </c>
    </row>
    <row r="39" spans="1:7" x14ac:dyDescent="0.2">
      <c r="A39" t="s">
        <v>120</v>
      </c>
      <c r="B39" s="48">
        <v>0.08</v>
      </c>
      <c r="F39" s="52">
        <f>B39-0.08</f>
        <v>0</v>
      </c>
      <c r="G39" s="52">
        <f t="shared" si="0"/>
        <v>0</v>
      </c>
    </row>
    <row r="40" spans="1:7" x14ac:dyDescent="0.2">
      <c r="A40" t="s">
        <v>121</v>
      </c>
      <c r="B40" s="48">
        <v>0.12</v>
      </c>
      <c r="F40" s="52">
        <f t="shared" si="1"/>
        <v>3.9999999999999994E-2</v>
      </c>
      <c r="G40" s="52">
        <f t="shared" si="0"/>
        <v>0.19047619047619047</v>
      </c>
    </row>
    <row r="41" spans="1:7" x14ac:dyDescent="0.2">
      <c r="A41" t="s">
        <v>122</v>
      </c>
      <c r="B41" s="48">
        <v>0.12</v>
      </c>
      <c r="F41" s="52">
        <f t="shared" si="1"/>
        <v>3.9999999999999994E-2</v>
      </c>
      <c r="G41" s="52">
        <f t="shared" si="0"/>
        <v>0.19047619047619047</v>
      </c>
    </row>
    <row r="42" spans="1:7" x14ac:dyDescent="0.2">
      <c r="A42" t="s">
        <v>322</v>
      </c>
      <c r="B42" s="48">
        <v>0.09</v>
      </c>
      <c r="F42" s="52">
        <f t="shared" si="1"/>
        <v>9.999999999999995E-3</v>
      </c>
      <c r="G42" s="52">
        <f t="shared" si="0"/>
        <v>4.7619047619047596E-2</v>
      </c>
    </row>
    <row r="43" spans="1:7" x14ac:dyDescent="0.2">
      <c r="A43" t="s">
        <v>323</v>
      </c>
      <c r="B43" s="48">
        <v>0.1</v>
      </c>
      <c r="F43" s="52">
        <f t="shared" si="1"/>
        <v>2.0000000000000004E-2</v>
      </c>
      <c r="G43" s="52">
        <f t="shared" si="0"/>
        <v>9.5238095238095261E-2</v>
      </c>
    </row>
    <row r="44" spans="1:7" x14ac:dyDescent="0.2">
      <c r="A44" t="s">
        <v>253</v>
      </c>
      <c r="B44" s="48">
        <v>0.14000000000000001</v>
      </c>
      <c r="F44" s="52">
        <f t="shared" si="1"/>
        <v>6.0000000000000012E-2</v>
      </c>
      <c r="G44" s="52">
        <f t="shared" si="0"/>
        <v>0.28571428571428575</v>
      </c>
    </row>
    <row r="45" spans="1:7" x14ac:dyDescent="0.2">
      <c r="A45" t="s">
        <v>272</v>
      </c>
      <c r="B45" s="48">
        <v>0.13</v>
      </c>
      <c r="F45" s="52">
        <f t="shared" si="1"/>
        <v>0.05</v>
      </c>
      <c r="G45" s="52">
        <f t="shared" si="0"/>
        <v>0.23809523809523811</v>
      </c>
    </row>
    <row r="46" spans="1:7" x14ac:dyDescent="0.2">
      <c r="A46" t="s">
        <v>273</v>
      </c>
      <c r="B46" s="48">
        <v>0.13</v>
      </c>
      <c r="F46" s="52">
        <f t="shared" si="1"/>
        <v>0.05</v>
      </c>
      <c r="G46" s="52">
        <f t="shared" si="0"/>
        <v>0.23809523809523811</v>
      </c>
    </row>
    <row r="47" spans="1:7" x14ac:dyDescent="0.2">
      <c r="A47" t="s">
        <v>218</v>
      </c>
      <c r="B47" s="48">
        <v>0.12</v>
      </c>
      <c r="F47" s="52">
        <f t="shared" si="1"/>
        <v>3.9999999999999994E-2</v>
      </c>
      <c r="G47" s="52">
        <f t="shared" si="0"/>
        <v>0.19047619047619047</v>
      </c>
    </row>
    <row r="48" spans="1:7" x14ac:dyDescent="0.2">
      <c r="A48" t="s">
        <v>219</v>
      </c>
      <c r="B48" s="48">
        <v>0.12</v>
      </c>
      <c r="F48" s="52">
        <f t="shared" si="1"/>
        <v>3.9999999999999994E-2</v>
      </c>
      <c r="G48" s="52">
        <f t="shared" si="0"/>
        <v>0.19047619047619047</v>
      </c>
    </row>
    <row r="49" spans="1:7" x14ac:dyDescent="0.2">
      <c r="A49" t="s">
        <v>231</v>
      </c>
      <c r="B49" s="48">
        <v>0.2</v>
      </c>
      <c r="F49" s="52">
        <f t="shared" si="1"/>
        <v>0.12000000000000001</v>
      </c>
      <c r="G49" s="52">
        <f t="shared" si="0"/>
        <v>0.57142857142857151</v>
      </c>
    </row>
    <row r="50" spans="1:7" x14ac:dyDescent="0.2">
      <c r="A50" t="s">
        <v>124</v>
      </c>
      <c r="B50" s="48">
        <v>0.17</v>
      </c>
      <c r="F50" s="52">
        <f t="shared" si="1"/>
        <v>9.0000000000000011E-2</v>
      </c>
      <c r="G50" s="52">
        <f t="shared" si="0"/>
        <v>0.42857142857142866</v>
      </c>
    </row>
    <row r="51" spans="1:7" x14ac:dyDescent="0.2">
      <c r="A51" t="s">
        <v>328</v>
      </c>
      <c r="B51" s="48">
        <v>0.19</v>
      </c>
      <c r="F51" s="52">
        <f t="shared" si="1"/>
        <v>0.11</v>
      </c>
      <c r="G51" s="52">
        <f t="shared" si="0"/>
        <v>0.52380952380952384</v>
      </c>
    </row>
    <row r="52" spans="1:7" x14ac:dyDescent="0.2">
      <c r="A52" t="s">
        <v>329</v>
      </c>
      <c r="B52" s="48">
        <v>0.18</v>
      </c>
      <c r="F52" s="52">
        <f t="shared" si="1"/>
        <v>9.9999999999999992E-2</v>
      </c>
      <c r="G52" s="52">
        <f t="shared" si="0"/>
        <v>0.47619047619047616</v>
      </c>
    </row>
    <row r="53" spans="1:7" x14ac:dyDescent="0.2">
      <c r="A53" t="s">
        <v>330</v>
      </c>
      <c r="B53" s="48">
        <v>0.16</v>
      </c>
      <c r="F53" s="52">
        <f t="shared" si="1"/>
        <v>0.08</v>
      </c>
      <c r="G53" s="52">
        <f t="shared" si="0"/>
        <v>0.38095238095238099</v>
      </c>
    </row>
    <row r="54" spans="1:7" x14ac:dyDescent="0.2">
      <c r="A54" t="s">
        <v>254</v>
      </c>
      <c r="B54" s="48">
        <v>0.13</v>
      </c>
      <c r="F54" s="52">
        <f t="shared" si="1"/>
        <v>0.05</v>
      </c>
      <c r="G54" s="52">
        <f t="shared" si="0"/>
        <v>0.23809523809523811</v>
      </c>
    </row>
    <row r="55" spans="1:7" x14ac:dyDescent="0.2">
      <c r="A55" t="s">
        <v>210</v>
      </c>
      <c r="B55" s="48">
        <v>0.14000000000000001</v>
      </c>
      <c r="F55" s="52">
        <f t="shared" si="1"/>
        <v>6.0000000000000012E-2</v>
      </c>
      <c r="G55" s="52">
        <f t="shared" si="0"/>
        <v>0.28571428571428575</v>
      </c>
    </row>
    <row r="56" spans="1:7" x14ac:dyDescent="0.2">
      <c r="A56" t="s">
        <v>274</v>
      </c>
      <c r="B56" s="48">
        <v>0.19</v>
      </c>
      <c r="F56" s="52">
        <f t="shared" si="1"/>
        <v>0.11</v>
      </c>
      <c r="G56" s="52">
        <f t="shared" si="0"/>
        <v>0.52380952380952384</v>
      </c>
    </row>
    <row r="57" spans="1:7" x14ac:dyDescent="0.2">
      <c r="A57" t="s">
        <v>271</v>
      </c>
      <c r="B57" s="48">
        <v>0.15</v>
      </c>
      <c r="F57" s="52">
        <f t="shared" si="1"/>
        <v>6.9999999999999993E-2</v>
      </c>
      <c r="G57" s="52">
        <f t="shared" si="0"/>
        <v>0.33333333333333331</v>
      </c>
    </row>
    <row r="58" spans="1:7" x14ac:dyDescent="0.2">
      <c r="A58" t="s">
        <v>268</v>
      </c>
      <c r="B58" s="48">
        <v>0.13</v>
      </c>
      <c r="F58" s="52">
        <f t="shared" si="1"/>
        <v>0.05</v>
      </c>
      <c r="G58" s="52">
        <f t="shared" si="0"/>
        <v>0.23809523809523811</v>
      </c>
    </row>
    <row r="59" spans="1:7" x14ac:dyDescent="0.2">
      <c r="A59" t="s">
        <v>255</v>
      </c>
      <c r="B59" s="48">
        <v>0.15</v>
      </c>
      <c r="F59" s="52">
        <f t="shared" si="1"/>
        <v>6.9999999999999993E-2</v>
      </c>
      <c r="G59" s="52">
        <f t="shared" si="0"/>
        <v>0.33333333333333331</v>
      </c>
    </row>
    <row r="60" spans="1:7" x14ac:dyDescent="0.2">
      <c r="A60" t="s">
        <v>196</v>
      </c>
      <c r="B60" s="48">
        <v>0.15</v>
      </c>
      <c r="F60" s="52">
        <f t="shared" si="1"/>
        <v>6.9999999999999993E-2</v>
      </c>
      <c r="G60" s="52">
        <f t="shared" si="0"/>
        <v>0.33333333333333331</v>
      </c>
    </row>
    <row r="61" spans="1:7" x14ac:dyDescent="0.2">
      <c r="A61" t="s">
        <v>197</v>
      </c>
      <c r="B61" s="48">
        <v>0.15</v>
      </c>
      <c r="F61" s="52">
        <f t="shared" si="1"/>
        <v>6.9999999999999993E-2</v>
      </c>
      <c r="G61" s="52">
        <f t="shared" si="0"/>
        <v>0.33333333333333331</v>
      </c>
    </row>
    <row r="62" spans="1:7" x14ac:dyDescent="0.2">
      <c r="A62" t="s">
        <v>198</v>
      </c>
      <c r="B62" s="48">
        <v>0.13</v>
      </c>
      <c r="F62" s="52">
        <f t="shared" si="1"/>
        <v>0.05</v>
      </c>
      <c r="G62" s="52">
        <f t="shared" si="0"/>
        <v>0.23809523809523811</v>
      </c>
    </row>
    <row r="63" spans="1:7" x14ac:dyDescent="0.2">
      <c r="A63" t="s">
        <v>199</v>
      </c>
      <c r="B63" s="48">
        <v>0.15</v>
      </c>
      <c r="F63" s="52">
        <f t="shared" si="1"/>
        <v>6.9999999999999993E-2</v>
      </c>
      <c r="G63" s="52">
        <f t="shared" si="0"/>
        <v>0.33333333333333331</v>
      </c>
    </row>
    <row r="64" spans="1:7" x14ac:dyDescent="0.2">
      <c r="A64" t="s">
        <v>224</v>
      </c>
      <c r="B64" s="48">
        <v>0.15</v>
      </c>
      <c r="F64" s="52">
        <f t="shared" si="1"/>
        <v>6.9999999999999993E-2</v>
      </c>
      <c r="G64" s="52">
        <f t="shared" si="0"/>
        <v>0.33333333333333331</v>
      </c>
    </row>
    <row r="65" spans="1:7" x14ac:dyDescent="0.2">
      <c r="A65" t="s">
        <v>200</v>
      </c>
      <c r="B65" s="48">
        <v>0.16</v>
      </c>
      <c r="F65" s="52">
        <f t="shared" si="1"/>
        <v>0.08</v>
      </c>
      <c r="G65" s="52">
        <f t="shared" si="0"/>
        <v>0.38095238095238099</v>
      </c>
    </row>
    <row r="66" spans="1:7" x14ac:dyDescent="0.2">
      <c r="A66" t="s">
        <v>201</v>
      </c>
      <c r="B66" s="48">
        <v>0.16</v>
      </c>
      <c r="F66" s="52">
        <f t="shared" si="1"/>
        <v>0.08</v>
      </c>
      <c r="G66" s="52">
        <f t="shared" si="0"/>
        <v>0.38095238095238099</v>
      </c>
    </row>
    <row r="67" spans="1:7" x14ac:dyDescent="0.2">
      <c r="A67" t="s">
        <v>202</v>
      </c>
      <c r="B67" s="48">
        <v>0.14000000000000001</v>
      </c>
      <c r="F67" s="52">
        <f t="shared" si="1"/>
        <v>6.0000000000000012E-2</v>
      </c>
      <c r="G67" s="52">
        <f t="shared" si="0"/>
        <v>0.28571428571428575</v>
      </c>
    </row>
    <row r="68" spans="1:7" x14ac:dyDescent="0.2">
      <c r="A68" t="s">
        <v>203</v>
      </c>
      <c r="B68" s="48">
        <v>0.11</v>
      </c>
      <c r="F68" s="52">
        <f t="shared" si="1"/>
        <v>0.03</v>
      </c>
      <c r="G68" s="52">
        <f t="shared" ref="G68:G131" si="2">F68/0.21</f>
        <v>0.14285714285714285</v>
      </c>
    </row>
    <row r="69" spans="1:7" x14ac:dyDescent="0.2">
      <c r="A69" t="s">
        <v>256</v>
      </c>
      <c r="B69" s="48">
        <v>0.21</v>
      </c>
      <c r="F69" s="52">
        <f t="shared" si="1"/>
        <v>0.13</v>
      </c>
      <c r="G69" s="52">
        <f t="shared" si="2"/>
        <v>0.61904761904761907</v>
      </c>
    </row>
    <row r="70" spans="1:7" x14ac:dyDescent="0.2">
      <c r="A70" t="s">
        <v>130</v>
      </c>
      <c r="B70" s="48">
        <v>0.21</v>
      </c>
      <c r="F70" s="52">
        <f t="shared" si="1"/>
        <v>0.13</v>
      </c>
      <c r="G70" s="52">
        <f t="shared" si="2"/>
        <v>0.61904761904761907</v>
      </c>
    </row>
    <row r="71" spans="1:7" x14ac:dyDescent="0.2">
      <c r="A71" t="s">
        <v>204</v>
      </c>
      <c r="B71" s="48">
        <v>0.22</v>
      </c>
      <c r="F71" s="52">
        <f t="shared" ref="F71:F134" si="3">B71-0.08</f>
        <v>0.14000000000000001</v>
      </c>
      <c r="G71" s="52">
        <f t="shared" si="2"/>
        <v>0.66666666666666674</v>
      </c>
    </row>
    <row r="72" spans="1:7" x14ac:dyDescent="0.2">
      <c r="A72" t="s">
        <v>131</v>
      </c>
      <c r="B72" s="48">
        <v>0.24</v>
      </c>
      <c r="F72" s="52">
        <f t="shared" si="3"/>
        <v>0.15999999999999998</v>
      </c>
      <c r="G72" s="52">
        <f t="shared" si="2"/>
        <v>0.76190476190476186</v>
      </c>
    </row>
    <row r="73" spans="1:7" x14ac:dyDescent="0.2">
      <c r="A73" t="s">
        <v>205</v>
      </c>
      <c r="B73" s="48">
        <v>0.23</v>
      </c>
      <c r="F73" s="52">
        <f t="shared" si="3"/>
        <v>0.15000000000000002</v>
      </c>
      <c r="G73" s="52">
        <f t="shared" si="2"/>
        <v>0.71428571428571441</v>
      </c>
    </row>
    <row r="74" spans="1:7" x14ac:dyDescent="0.2">
      <c r="A74" t="s">
        <v>257</v>
      </c>
      <c r="B74" s="48">
        <v>0.16</v>
      </c>
      <c r="F74" s="52">
        <f>B74-0.08</f>
        <v>0.08</v>
      </c>
      <c r="G74" s="52">
        <f t="shared" si="2"/>
        <v>0.38095238095238099</v>
      </c>
    </row>
    <row r="75" spans="1:7" x14ac:dyDescent="0.2">
      <c r="A75" t="s">
        <v>149</v>
      </c>
      <c r="B75" s="48">
        <v>0.21</v>
      </c>
      <c r="F75" s="52">
        <f t="shared" si="3"/>
        <v>0.13</v>
      </c>
      <c r="G75" s="52">
        <f t="shared" si="2"/>
        <v>0.61904761904761907</v>
      </c>
    </row>
    <row r="76" spans="1:7" x14ac:dyDescent="0.2">
      <c r="A76" t="s">
        <v>150</v>
      </c>
      <c r="B76" s="48">
        <v>0.17</v>
      </c>
      <c r="F76" s="52">
        <f t="shared" si="3"/>
        <v>9.0000000000000011E-2</v>
      </c>
      <c r="G76" s="52">
        <f t="shared" si="2"/>
        <v>0.42857142857142866</v>
      </c>
    </row>
    <row r="77" spans="1:7" x14ac:dyDescent="0.2">
      <c r="A77" t="s">
        <v>191</v>
      </c>
      <c r="B77" s="48">
        <v>0.2</v>
      </c>
      <c r="F77" s="52">
        <f t="shared" si="3"/>
        <v>0.12000000000000001</v>
      </c>
      <c r="G77" s="52">
        <f t="shared" si="2"/>
        <v>0.57142857142857151</v>
      </c>
    </row>
    <row r="78" spans="1:7" x14ac:dyDescent="0.2">
      <c r="A78" t="s">
        <v>192</v>
      </c>
      <c r="B78" s="48">
        <v>0.2</v>
      </c>
      <c r="F78" s="52">
        <f t="shared" si="3"/>
        <v>0.12000000000000001</v>
      </c>
      <c r="G78" s="52">
        <f t="shared" si="2"/>
        <v>0.57142857142857151</v>
      </c>
    </row>
    <row r="79" spans="1:7" x14ac:dyDescent="0.2">
      <c r="A79" t="s">
        <v>249</v>
      </c>
      <c r="B79" s="48">
        <v>0.22</v>
      </c>
      <c r="F79" s="52">
        <f t="shared" si="3"/>
        <v>0.14000000000000001</v>
      </c>
      <c r="G79" s="52">
        <f t="shared" si="2"/>
        <v>0.66666666666666674</v>
      </c>
    </row>
    <row r="80" spans="1:7" x14ac:dyDescent="0.2">
      <c r="A80" t="s">
        <v>193</v>
      </c>
      <c r="B80" s="48">
        <v>0.15</v>
      </c>
      <c r="F80" s="52">
        <f t="shared" si="3"/>
        <v>6.9999999999999993E-2</v>
      </c>
      <c r="G80" s="52">
        <f t="shared" si="2"/>
        <v>0.33333333333333331</v>
      </c>
    </row>
    <row r="81" spans="1:7" x14ac:dyDescent="0.2">
      <c r="A81" t="s">
        <v>194</v>
      </c>
      <c r="B81" s="48">
        <v>0.19</v>
      </c>
      <c r="F81" s="52">
        <f t="shared" si="3"/>
        <v>0.11</v>
      </c>
      <c r="G81" s="52">
        <f t="shared" si="2"/>
        <v>0.52380952380952384</v>
      </c>
    </row>
    <row r="82" spans="1:7" x14ac:dyDescent="0.2">
      <c r="A82" t="s">
        <v>151</v>
      </c>
      <c r="B82" s="48">
        <v>0.16</v>
      </c>
      <c r="F82" s="52">
        <f t="shared" si="3"/>
        <v>0.08</v>
      </c>
      <c r="G82" s="52">
        <f t="shared" si="2"/>
        <v>0.38095238095238099</v>
      </c>
    </row>
    <row r="83" spans="1:7" x14ac:dyDescent="0.2">
      <c r="A83" t="s">
        <v>152</v>
      </c>
      <c r="B83" s="48">
        <v>0.16</v>
      </c>
      <c r="F83" s="52">
        <f t="shared" si="3"/>
        <v>0.08</v>
      </c>
      <c r="G83" s="52">
        <f t="shared" si="2"/>
        <v>0.38095238095238099</v>
      </c>
    </row>
    <row r="84" spans="1:7" x14ac:dyDescent="0.2">
      <c r="A84" t="s">
        <v>258</v>
      </c>
      <c r="B84" s="48">
        <v>0.24</v>
      </c>
      <c r="F84" s="52">
        <f t="shared" si="3"/>
        <v>0.15999999999999998</v>
      </c>
      <c r="G84" s="52">
        <f t="shared" si="2"/>
        <v>0.76190476190476186</v>
      </c>
    </row>
    <row r="85" spans="1:7" x14ac:dyDescent="0.2">
      <c r="A85" t="s">
        <v>206</v>
      </c>
      <c r="B85" s="48" t="s">
        <v>110</v>
      </c>
      <c r="F85" s="52" t="s">
        <v>110</v>
      </c>
      <c r="G85" s="52" t="s">
        <v>110</v>
      </c>
    </row>
    <row r="86" spans="1:7" x14ac:dyDescent="0.2">
      <c r="A86" t="s">
        <v>207</v>
      </c>
      <c r="B86" s="48">
        <v>0.21</v>
      </c>
      <c r="F86" s="52">
        <f t="shared" si="3"/>
        <v>0.13</v>
      </c>
      <c r="G86" s="52">
        <f t="shared" si="2"/>
        <v>0.61904761904761907</v>
      </c>
    </row>
    <row r="87" spans="1:7" x14ac:dyDescent="0.2">
      <c r="A87" t="s">
        <v>208</v>
      </c>
      <c r="B87" s="48">
        <v>0.27</v>
      </c>
      <c r="F87" s="52">
        <f t="shared" si="3"/>
        <v>0.19</v>
      </c>
      <c r="G87" s="52">
        <f t="shared" si="2"/>
        <v>0.90476190476190477</v>
      </c>
    </row>
    <row r="88" spans="1:7" x14ac:dyDescent="0.2">
      <c r="A88" t="s">
        <v>209</v>
      </c>
      <c r="B88" s="48">
        <v>0.15</v>
      </c>
      <c r="F88" s="52">
        <f t="shared" si="3"/>
        <v>6.9999999999999993E-2</v>
      </c>
      <c r="G88" s="52">
        <f t="shared" si="2"/>
        <v>0.33333333333333331</v>
      </c>
    </row>
    <row r="89" spans="1:7" x14ac:dyDescent="0.2">
      <c r="A89" t="s">
        <v>259</v>
      </c>
      <c r="B89" s="48">
        <v>0.18</v>
      </c>
      <c r="F89" s="52">
        <f t="shared" si="3"/>
        <v>9.9999999999999992E-2</v>
      </c>
      <c r="G89" s="52">
        <f t="shared" si="2"/>
        <v>0.47619047619047616</v>
      </c>
    </row>
    <row r="90" spans="1:7" x14ac:dyDescent="0.2">
      <c r="A90" t="s">
        <v>186</v>
      </c>
      <c r="B90" s="48">
        <v>0.16</v>
      </c>
      <c r="F90" s="52">
        <f t="shared" si="3"/>
        <v>0.08</v>
      </c>
      <c r="G90" s="52">
        <f t="shared" si="2"/>
        <v>0.38095238095238099</v>
      </c>
    </row>
    <row r="91" spans="1:7" x14ac:dyDescent="0.2">
      <c r="A91" t="s">
        <v>187</v>
      </c>
      <c r="B91" s="48">
        <v>0.21</v>
      </c>
      <c r="F91" s="52">
        <f t="shared" si="3"/>
        <v>0.13</v>
      </c>
      <c r="G91" s="52">
        <f t="shared" si="2"/>
        <v>0.61904761904761907</v>
      </c>
    </row>
    <row r="92" spans="1:7" x14ac:dyDescent="0.2">
      <c r="A92" t="s">
        <v>232</v>
      </c>
      <c r="B92" s="48">
        <v>0.21</v>
      </c>
      <c r="F92" s="52">
        <f t="shared" si="3"/>
        <v>0.13</v>
      </c>
      <c r="G92" s="52">
        <f t="shared" si="2"/>
        <v>0.61904761904761907</v>
      </c>
    </row>
    <row r="93" spans="1:7" x14ac:dyDescent="0.2">
      <c r="A93" t="s">
        <v>185</v>
      </c>
      <c r="B93" s="48">
        <v>0.21</v>
      </c>
      <c r="F93" s="52">
        <f t="shared" si="3"/>
        <v>0.13</v>
      </c>
      <c r="G93" s="52">
        <f t="shared" si="2"/>
        <v>0.61904761904761907</v>
      </c>
    </row>
    <row r="94" spans="1:7" x14ac:dyDescent="0.2">
      <c r="A94" t="s">
        <v>184</v>
      </c>
      <c r="B94" s="48">
        <v>0.2</v>
      </c>
      <c r="F94" s="52">
        <f t="shared" si="3"/>
        <v>0.12000000000000001</v>
      </c>
      <c r="G94" s="52">
        <f t="shared" si="2"/>
        <v>0.57142857142857151</v>
      </c>
    </row>
    <row r="95" spans="1:7" x14ac:dyDescent="0.2">
      <c r="A95" t="s">
        <v>260</v>
      </c>
      <c r="B95" s="48">
        <v>0.17</v>
      </c>
      <c r="F95" s="52">
        <f t="shared" si="3"/>
        <v>9.0000000000000011E-2</v>
      </c>
      <c r="G95" s="52">
        <f t="shared" si="2"/>
        <v>0.42857142857142866</v>
      </c>
    </row>
    <row r="96" spans="1:7" x14ac:dyDescent="0.2">
      <c r="A96" t="s">
        <v>171</v>
      </c>
      <c r="B96" s="48">
        <v>0.16</v>
      </c>
      <c r="F96" s="52">
        <f t="shared" si="3"/>
        <v>0.08</v>
      </c>
      <c r="G96" s="52">
        <f t="shared" si="2"/>
        <v>0.38095238095238099</v>
      </c>
    </row>
    <row r="97" spans="1:7" x14ac:dyDescent="0.2">
      <c r="A97" t="s">
        <v>172</v>
      </c>
      <c r="B97" s="48">
        <v>0.18</v>
      </c>
      <c r="F97" s="52">
        <f t="shared" si="3"/>
        <v>9.9999999999999992E-2</v>
      </c>
      <c r="G97" s="52">
        <f t="shared" si="2"/>
        <v>0.47619047619047616</v>
      </c>
    </row>
    <row r="98" spans="1:7" x14ac:dyDescent="0.2">
      <c r="A98" t="s">
        <v>173</v>
      </c>
      <c r="B98" s="48">
        <v>0.2</v>
      </c>
      <c r="F98" s="52">
        <f t="shared" si="3"/>
        <v>0.12000000000000001</v>
      </c>
      <c r="G98" s="52">
        <f t="shared" si="2"/>
        <v>0.57142857142857151</v>
      </c>
    </row>
    <row r="99" spans="1:7" x14ac:dyDescent="0.2">
      <c r="A99" t="s">
        <v>174</v>
      </c>
      <c r="B99" s="48">
        <v>0.16</v>
      </c>
      <c r="F99" s="52">
        <f t="shared" si="3"/>
        <v>0.08</v>
      </c>
      <c r="G99" s="52">
        <f t="shared" si="2"/>
        <v>0.38095238095238099</v>
      </c>
    </row>
    <row r="100" spans="1:7" x14ac:dyDescent="0.2">
      <c r="A100" t="s">
        <v>233</v>
      </c>
      <c r="B100" s="48">
        <v>0.19</v>
      </c>
      <c r="F100" s="52">
        <f t="shared" si="3"/>
        <v>0.11</v>
      </c>
      <c r="G100" s="52">
        <f t="shared" si="2"/>
        <v>0.52380952380952384</v>
      </c>
    </row>
    <row r="101" spans="1:7" x14ac:dyDescent="0.2">
      <c r="A101" t="s">
        <v>167</v>
      </c>
      <c r="B101" s="48">
        <v>0.21</v>
      </c>
      <c r="F101" s="52">
        <f t="shared" si="3"/>
        <v>0.13</v>
      </c>
      <c r="G101" s="52">
        <f t="shared" si="2"/>
        <v>0.61904761904761907</v>
      </c>
    </row>
    <row r="102" spans="1:7" x14ac:dyDescent="0.2">
      <c r="A102" t="s">
        <v>168</v>
      </c>
      <c r="B102" s="48">
        <v>0.24</v>
      </c>
      <c r="F102" s="52">
        <f t="shared" si="3"/>
        <v>0.15999999999999998</v>
      </c>
      <c r="G102" s="52">
        <f t="shared" si="2"/>
        <v>0.76190476190476186</v>
      </c>
    </row>
    <row r="103" spans="1:7" x14ac:dyDescent="0.2">
      <c r="A103" t="s">
        <v>169</v>
      </c>
      <c r="B103" s="48">
        <v>0.22</v>
      </c>
      <c r="F103" s="52">
        <f t="shared" si="3"/>
        <v>0.14000000000000001</v>
      </c>
      <c r="G103" s="52">
        <f t="shared" si="2"/>
        <v>0.66666666666666674</v>
      </c>
    </row>
    <row r="104" spans="1:7" x14ac:dyDescent="0.2">
      <c r="A104" t="s">
        <v>170</v>
      </c>
      <c r="B104" s="48">
        <v>0.23</v>
      </c>
      <c r="F104" s="52">
        <f t="shared" si="3"/>
        <v>0.15000000000000002</v>
      </c>
      <c r="G104" s="52">
        <f t="shared" si="2"/>
        <v>0.71428571428571441</v>
      </c>
    </row>
    <row r="105" spans="1:7" x14ac:dyDescent="0.2">
      <c r="A105" t="s">
        <v>261</v>
      </c>
      <c r="B105" s="48">
        <v>0.15</v>
      </c>
      <c r="F105" s="52">
        <f t="shared" si="3"/>
        <v>6.9999999999999993E-2</v>
      </c>
      <c r="G105" s="52">
        <f t="shared" si="2"/>
        <v>0.33333333333333331</v>
      </c>
    </row>
    <row r="106" spans="1:7" x14ac:dyDescent="0.2">
      <c r="A106" t="s">
        <v>275</v>
      </c>
      <c r="B106" s="48">
        <v>0.14000000000000001</v>
      </c>
      <c r="F106" s="52">
        <f t="shared" si="3"/>
        <v>6.0000000000000012E-2</v>
      </c>
      <c r="G106" s="52">
        <f t="shared" si="2"/>
        <v>0.28571428571428575</v>
      </c>
    </row>
    <row r="107" spans="1:7" x14ac:dyDescent="0.2">
      <c r="A107" t="s">
        <v>276</v>
      </c>
      <c r="B107" s="48">
        <v>0.14000000000000001</v>
      </c>
      <c r="F107" s="52">
        <f t="shared" si="3"/>
        <v>6.0000000000000012E-2</v>
      </c>
      <c r="G107" s="52">
        <f t="shared" si="2"/>
        <v>0.28571428571428575</v>
      </c>
    </row>
    <row r="108" spans="1:7" x14ac:dyDescent="0.2">
      <c r="A108" t="s">
        <v>277</v>
      </c>
      <c r="B108" s="48">
        <v>0.13</v>
      </c>
      <c r="F108" s="52">
        <f t="shared" si="3"/>
        <v>0.05</v>
      </c>
      <c r="G108" s="52">
        <f t="shared" si="2"/>
        <v>0.23809523809523811</v>
      </c>
    </row>
    <row r="109" spans="1:7" x14ac:dyDescent="0.2">
      <c r="A109" t="s">
        <v>278</v>
      </c>
      <c r="B109" s="48">
        <v>0.16</v>
      </c>
      <c r="F109" s="52">
        <f t="shared" si="3"/>
        <v>0.08</v>
      </c>
      <c r="G109" s="52">
        <f t="shared" si="2"/>
        <v>0.38095238095238099</v>
      </c>
    </row>
    <row r="110" spans="1:7" x14ac:dyDescent="0.2">
      <c r="A110" t="s">
        <v>239</v>
      </c>
      <c r="B110" s="48">
        <v>0.13</v>
      </c>
      <c r="F110" s="52">
        <f t="shared" si="3"/>
        <v>0.05</v>
      </c>
      <c r="G110" s="52">
        <f t="shared" si="2"/>
        <v>0.23809523809523811</v>
      </c>
    </row>
    <row r="111" spans="1:7" x14ac:dyDescent="0.2">
      <c r="A111" t="s">
        <v>283</v>
      </c>
      <c r="B111" s="48">
        <v>0.13</v>
      </c>
      <c r="F111" s="52">
        <f t="shared" si="3"/>
        <v>0.05</v>
      </c>
      <c r="G111" s="52">
        <f t="shared" si="2"/>
        <v>0.23809523809523811</v>
      </c>
    </row>
    <row r="112" spans="1:7" x14ac:dyDescent="0.2">
      <c r="A112" t="s">
        <v>284</v>
      </c>
      <c r="B112" s="48">
        <v>0.13</v>
      </c>
      <c r="F112" s="52">
        <f t="shared" si="3"/>
        <v>0.05</v>
      </c>
      <c r="G112" s="52">
        <f t="shared" si="2"/>
        <v>0.23809523809523811</v>
      </c>
    </row>
    <row r="113" spans="1:7" x14ac:dyDescent="0.2">
      <c r="A113" t="s">
        <v>285</v>
      </c>
      <c r="B113" s="48">
        <v>0.12</v>
      </c>
      <c r="F113" s="52">
        <f t="shared" si="3"/>
        <v>3.9999999999999994E-2</v>
      </c>
      <c r="G113" s="52">
        <f t="shared" si="2"/>
        <v>0.19047619047619047</v>
      </c>
    </row>
    <row r="114" spans="1:7" x14ac:dyDescent="0.2">
      <c r="A114" t="s">
        <v>286</v>
      </c>
      <c r="B114" s="48">
        <v>0.11</v>
      </c>
      <c r="F114" s="52">
        <f t="shared" si="3"/>
        <v>0.03</v>
      </c>
      <c r="G114" s="52">
        <f t="shared" si="2"/>
        <v>0.14285714285714285</v>
      </c>
    </row>
    <row r="115" spans="1:7" x14ac:dyDescent="0.2">
      <c r="A115" t="s">
        <v>240</v>
      </c>
      <c r="B115" s="48">
        <v>0.11</v>
      </c>
      <c r="F115" s="52">
        <f t="shared" si="3"/>
        <v>0.03</v>
      </c>
      <c r="G115" s="52">
        <f t="shared" si="2"/>
        <v>0.14285714285714285</v>
      </c>
    </row>
    <row r="116" spans="1:7" x14ac:dyDescent="0.2">
      <c r="A116" t="s">
        <v>279</v>
      </c>
      <c r="B116" s="48">
        <v>0.11</v>
      </c>
      <c r="F116" s="52">
        <f t="shared" si="3"/>
        <v>0.03</v>
      </c>
      <c r="G116" s="52">
        <f t="shared" si="2"/>
        <v>0.14285714285714285</v>
      </c>
    </row>
    <row r="117" spans="1:7" x14ac:dyDescent="0.2">
      <c r="A117" t="s">
        <v>280</v>
      </c>
      <c r="B117" s="48">
        <v>0.13</v>
      </c>
      <c r="F117" s="52">
        <f t="shared" si="3"/>
        <v>0.05</v>
      </c>
      <c r="G117" s="52">
        <f t="shared" si="2"/>
        <v>0.23809523809523811</v>
      </c>
    </row>
    <row r="118" spans="1:7" x14ac:dyDescent="0.2">
      <c r="A118" t="s">
        <v>281</v>
      </c>
      <c r="B118" s="48">
        <v>0.13</v>
      </c>
      <c r="F118" s="52">
        <f t="shared" si="3"/>
        <v>0.05</v>
      </c>
      <c r="G118" s="52">
        <f t="shared" si="2"/>
        <v>0.23809523809523811</v>
      </c>
    </row>
    <row r="119" spans="1:7" x14ac:dyDescent="0.2">
      <c r="A119" t="s">
        <v>282</v>
      </c>
      <c r="B119" s="48">
        <v>0.12</v>
      </c>
      <c r="F119" s="52">
        <f t="shared" si="3"/>
        <v>3.9999999999999994E-2</v>
      </c>
      <c r="G119" s="52">
        <f t="shared" si="2"/>
        <v>0.19047619047619047</v>
      </c>
    </row>
    <row r="120" spans="1:7" x14ac:dyDescent="0.2">
      <c r="A120" t="s">
        <v>262</v>
      </c>
      <c r="B120" s="48">
        <v>0.13</v>
      </c>
      <c r="F120" s="52">
        <f t="shared" si="3"/>
        <v>0.05</v>
      </c>
      <c r="G120" s="52">
        <f t="shared" si="2"/>
        <v>0.23809523809523811</v>
      </c>
    </row>
    <row r="121" spans="1:7" x14ac:dyDescent="0.2">
      <c r="A121" t="s">
        <v>291</v>
      </c>
      <c r="B121" s="48">
        <v>0.14000000000000001</v>
      </c>
      <c r="F121" s="52">
        <f t="shared" si="3"/>
        <v>6.0000000000000012E-2</v>
      </c>
      <c r="G121" s="52">
        <f t="shared" si="2"/>
        <v>0.28571428571428575</v>
      </c>
    </row>
    <row r="122" spans="1:7" x14ac:dyDescent="0.2">
      <c r="A122" t="s">
        <v>292</v>
      </c>
      <c r="B122" s="48">
        <v>0.14000000000000001</v>
      </c>
      <c r="F122" s="52">
        <f t="shared" si="3"/>
        <v>6.0000000000000012E-2</v>
      </c>
      <c r="G122" s="52">
        <f t="shared" si="2"/>
        <v>0.28571428571428575</v>
      </c>
    </row>
    <row r="123" spans="1:7" x14ac:dyDescent="0.2">
      <c r="A123" t="s">
        <v>293</v>
      </c>
      <c r="B123" s="48">
        <v>0.12</v>
      </c>
      <c r="F123" s="52">
        <f t="shared" si="3"/>
        <v>3.9999999999999994E-2</v>
      </c>
      <c r="G123" s="52">
        <f t="shared" si="2"/>
        <v>0.19047619047619047</v>
      </c>
    </row>
    <row r="124" spans="1:7" x14ac:dyDescent="0.2">
      <c r="A124" t="s">
        <v>294</v>
      </c>
      <c r="B124" s="48">
        <v>0.12</v>
      </c>
      <c r="F124" s="52">
        <f t="shared" si="3"/>
        <v>3.9999999999999994E-2</v>
      </c>
      <c r="G124" s="52">
        <f t="shared" si="2"/>
        <v>0.19047619047619047</v>
      </c>
    </row>
    <row r="125" spans="1:7" x14ac:dyDescent="0.2">
      <c r="A125" t="s">
        <v>326</v>
      </c>
      <c r="B125" s="48">
        <v>0.15</v>
      </c>
      <c r="F125" s="52">
        <f t="shared" si="3"/>
        <v>6.9999999999999993E-2</v>
      </c>
      <c r="G125" s="52">
        <f t="shared" si="2"/>
        <v>0.33333333333333331</v>
      </c>
    </row>
    <row r="126" spans="1:7" x14ac:dyDescent="0.2">
      <c r="A126" t="s">
        <v>289</v>
      </c>
      <c r="B126" s="48">
        <v>0.17</v>
      </c>
      <c r="F126" s="52">
        <f t="shared" si="3"/>
        <v>9.0000000000000011E-2</v>
      </c>
      <c r="G126" s="52">
        <f t="shared" si="2"/>
        <v>0.42857142857142866</v>
      </c>
    </row>
    <row r="127" spans="1:7" x14ac:dyDescent="0.2">
      <c r="A127" t="s">
        <v>290</v>
      </c>
      <c r="B127" s="48">
        <v>0.16</v>
      </c>
      <c r="F127" s="52">
        <f t="shared" si="3"/>
        <v>0.08</v>
      </c>
      <c r="G127" s="52">
        <f t="shared" si="2"/>
        <v>0.38095238095238099</v>
      </c>
    </row>
    <row r="128" spans="1:7" x14ac:dyDescent="0.2">
      <c r="A128" t="s">
        <v>327</v>
      </c>
      <c r="B128" s="48">
        <v>0.14000000000000001</v>
      </c>
      <c r="F128" s="52">
        <f t="shared" si="3"/>
        <v>6.0000000000000012E-2</v>
      </c>
      <c r="G128" s="52">
        <f t="shared" si="2"/>
        <v>0.28571428571428575</v>
      </c>
    </row>
    <row r="129" spans="1:7" x14ac:dyDescent="0.2">
      <c r="A129" t="s">
        <v>287</v>
      </c>
      <c r="B129" s="48">
        <v>0.14000000000000001</v>
      </c>
      <c r="F129" s="52">
        <f t="shared" si="3"/>
        <v>6.0000000000000012E-2</v>
      </c>
      <c r="G129" s="52">
        <f t="shared" si="2"/>
        <v>0.28571428571428575</v>
      </c>
    </row>
    <row r="130" spans="1:7" x14ac:dyDescent="0.2">
      <c r="A130" t="s">
        <v>288</v>
      </c>
      <c r="B130" s="48">
        <v>0.14000000000000001</v>
      </c>
      <c r="F130" s="52">
        <f t="shared" si="3"/>
        <v>6.0000000000000012E-2</v>
      </c>
      <c r="G130" s="52">
        <f t="shared" si="2"/>
        <v>0.28571428571428575</v>
      </c>
    </row>
    <row r="131" spans="1:7" x14ac:dyDescent="0.2">
      <c r="A131" t="s">
        <v>325</v>
      </c>
      <c r="B131" s="48">
        <v>0.15</v>
      </c>
      <c r="F131" s="52">
        <f t="shared" si="3"/>
        <v>6.9999999999999993E-2</v>
      </c>
      <c r="G131" s="52">
        <f t="shared" si="2"/>
        <v>0.33333333333333331</v>
      </c>
    </row>
    <row r="132" spans="1:7" x14ac:dyDescent="0.2">
      <c r="A132" t="s">
        <v>297</v>
      </c>
      <c r="B132" s="48">
        <v>0.19</v>
      </c>
      <c r="F132" s="52">
        <f t="shared" si="3"/>
        <v>0.11</v>
      </c>
      <c r="G132" s="52">
        <f t="shared" ref="G132:G186" si="4">F132/0.21</f>
        <v>0.52380952380952384</v>
      </c>
    </row>
    <row r="133" spans="1:7" x14ac:dyDescent="0.2">
      <c r="A133" t="s">
        <v>298</v>
      </c>
      <c r="B133" s="48">
        <v>0.17</v>
      </c>
      <c r="F133" s="52">
        <f t="shared" si="3"/>
        <v>9.0000000000000011E-2</v>
      </c>
      <c r="G133" s="52">
        <f t="shared" si="4"/>
        <v>0.42857142857142866</v>
      </c>
    </row>
    <row r="134" spans="1:7" x14ac:dyDescent="0.2">
      <c r="A134" t="s">
        <v>234</v>
      </c>
      <c r="B134" s="48">
        <v>0.15</v>
      </c>
      <c r="F134" s="52">
        <f t="shared" si="3"/>
        <v>6.9999999999999993E-2</v>
      </c>
      <c r="G134" s="52">
        <f t="shared" si="4"/>
        <v>0.33333333333333331</v>
      </c>
    </row>
    <row r="135" spans="1:7" x14ac:dyDescent="0.2">
      <c r="A135" t="s">
        <v>317</v>
      </c>
      <c r="B135" s="48">
        <v>0.15</v>
      </c>
      <c r="F135" s="52">
        <f t="shared" ref="F135:F186" si="5">B135-0.08</f>
        <v>6.9999999999999993E-2</v>
      </c>
      <c r="G135" s="52">
        <f t="shared" si="4"/>
        <v>0.33333333333333331</v>
      </c>
    </row>
    <row r="136" spans="1:7" x14ac:dyDescent="0.2">
      <c r="A136" t="s">
        <v>301</v>
      </c>
      <c r="B136" s="48">
        <v>0.19</v>
      </c>
      <c r="F136" s="52">
        <f t="shared" si="5"/>
        <v>0.11</v>
      </c>
      <c r="G136" s="52">
        <f t="shared" si="4"/>
        <v>0.52380952380952384</v>
      </c>
    </row>
    <row r="137" spans="1:7" x14ac:dyDescent="0.2">
      <c r="A137" t="s">
        <v>316</v>
      </c>
      <c r="B137" s="48">
        <v>0.17</v>
      </c>
      <c r="F137" s="52">
        <f t="shared" si="5"/>
        <v>9.0000000000000011E-2</v>
      </c>
      <c r="G137" s="52">
        <f t="shared" si="4"/>
        <v>0.42857142857142866</v>
      </c>
    </row>
    <row r="138" spans="1:7" x14ac:dyDescent="0.2">
      <c r="A138" t="s">
        <v>318</v>
      </c>
      <c r="B138" s="48">
        <v>0.18</v>
      </c>
      <c r="F138" s="52">
        <f t="shared" si="5"/>
        <v>9.9999999999999992E-2</v>
      </c>
      <c r="G138" s="52">
        <f t="shared" si="4"/>
        <v>0.47619047619047616</v>
      </c>
    </row>
    <row r="139" spans="1:7" x14ac:dyDescent="0.2">
      <c r="A139" t="s">
        <v>235</v>
      </c>
      <c r="B139" s="48">
        <v>0.19</v>
      </c>
      <c r="F139" s="52">
        <f t="shared" si="5"/>
        <v>0.11</v>
      </c>
      <c r="G139" s="52">
        <f t="shared" si="4"/>
        <v>0.52380952380952384</v>
      </c>
    </row>
    <row r="140" spans="1:7" x14ac:dyDescent="0.2">
      <c r="A140" t="s">
        <v>302</v>
      </c>
      <c r="B140" s="48">
        <v>0.19</v>
      </c>
      <c r="F140" s="52">
        <f t="shared" si="5"/>
        <v>0.11</v>
      </c>
      <c r="G140" s="52">
        <f t="shared" si="4"/>
        <v>0.52380952380952384</v>
      </c>
    </row>
    <row r="141" spans="1:7" x14ac:dyDescent="0.2">
      <c r="A141" t="s">
        <v>303</v>
      </c>
      <c r="B141" s="48">
        <v>0.14000000000000001</v>
      </c>
      <c r="F141" s="52">
        <f t="shared" si="5"/>
        <v>6.0000000000000012E-2</v>
      </c>
      <c r="G141" s="52">
        <f t="shared" si="4"/>
        <v>0.28571428571428575</v>
      </c>
    </row>
    <row r="142" spans="1:7" x14ac:dyDescent="0.2">
      <c r="A142" t="s">
        <v>319</v>
      </c>
      <c r="B142" s="48">
        <v>0.13</v>
      </c>
      <c r="F142" s="52">
        <f t="shared" si="5"/>
        <v>0.05</v>
      </c>
      <c r="G142" s="52">
        <f t="shared" si="4"/>
        <v>0.23809523809523811</v>
      </c>
    </row>
    <row r="143" spans="1:7" x14ac:dyDescent="0.2">
      <c r="A143" t="s">
        <v>320</v>
      </c>
      <c r="B143" s="48">
        <v>0.14000000000000001</v>
      </c>
      <c r="F143" s="52">
        <f t="shared" si="5"/>
        <v>6.0000000000000012E-2</v>
      </c>
      <c r="G143" s="52">
        <f t="shared" si="4"/>
        <v>0.28571428571428575</v>
      </c>
    </row>
    <row r="144" spans="1:7" x14ac:dyDescent="0.2">
      <c r="A144" t="s">
        <v>236</v>
      </c>
      <c r="B144" s="48">
        <v>0.15</v>
      </c>
      <c r="F144" s="52">
        <f t="shared" si="5"/>
        <v>6.9999999999999993E-2</v>
      </c>
      <c r="G144" s="52">
        <f t="shared" si="4"/>
        <v>0.33333333333333331</v>
      </c>
    </row>
    <row r="145" spans="1:7" x14ac:dyDescent="0.2">
      <c r="A145" t="s">
        <v>306</v>
      </c>
      <c r="B145" s="48">
        <v>0.15</v>
      </c>
      <c r="F145" s="52">
        <f t="shared" si="5"/>
        <v>6.9999999999999993E-2</v>
      </c>
      <c r="G145" s="52">
        <f t="shared" si="4"/>
        <v>0.33333333333333331</v>
      </c>
    </row>
    <row r="146" spans="1:7" x14ac:dyDescent="0.2">
      <c r="A146" t="s">
        <v>307</v>
      </c>
      <c r="B146" s="48">
        <v>0.15</v>
      </c>
      <c r="F146" s="52">
        <f t="shared" si="5"/>
        <v>6.9999999999999993E-2</v>
      </c>
      <c r="G146" s="52">
        <f t="shared" si="4"/>
        <v>0.33333333333333331</v>
      </c>
    </row>
    <row r="147" spans="1:7" x14ac:dyDescent="0.2">
      <c r="A147" t="s">
        <v>237</v>
      </c>
      <c r="B147" s="48">
        <v>0.17</v>
      </c>
      <c r="F147" s="52">
        <f t="shared" si="5"/>
        <v>9.0000000000000011E-2</v>
      </c>
      <c r="G147" s="52">
        <f t="shared" si="4"/>
        <v>0.42857142857142866</v>
      </c>
    </row>
    <row r="148" spans="1:7" x14ac:dyDescent="0.2">
      <c r="A148" t="s">
        <v>304</v>
      </c>
      <c r="B148" s="48">
        <v>0.15</v>
      </c>
      <c r="F148" s="52">
        <f t="shared" si="5"/>
        <v>6.9999999999999993E-2</v>
      </c>
      <c r="G148" s="52">
        <f t="shared" si="4"/>
        <v>0.33333333333333331</v>
      </c>
    </row>
    <row r="149" spans="1:7" x14ac:dyDescent="0.2">
      <c r="A149" t="s">
        <v>305</v>
      </c>
      <c r="B149" s="48">
        <v>0.16</v>
      </c>
      <c r="F149" s="52">
        <f t="shared" si="5"/>
        <v>0.08</v>
      </c>
      <c r="G149" s="52">
        <f t="shared" si="4"/>
        <v>0.38095238095238099</v>
      </c>
    </row>
    <row r="150" spans="1:7" x14ac:dyDescent="0.2">
      <c r="A150" t="s">
        <v>263</v>
      </c>
      <c r="B150" s="48">
        <v>0.13</v>
      </c>
      <c r="F150" s="52">
        <f t="shared" si="5"/>
        <v>0.05</v>
      </c>
      <c r="G150" s="52">
        <f t="shared" si="4"/>
        <v>0.23809523809523811</v>
      </c>
    </row>
    <row r="151" spans="1:7" x14ac:dyDescent="0.2">
      <c r="A151" t="s">
        <v>308</v>
      </c>
      <c r="B151" s="48">
        <v>0.16</v>
      </c>
      <c r="F151" s="52">
        <f t="shared" si="5"/>
        <v>0.08</v>
      </c>
      <c r="G151" s="52">
        <f t="shared" si="4"/>
        <v>0.38095238095238099</v>
      </c>
    </row>
    <row r="152" spans="1:7" x14ac:dyDescent="0.2">
      <c r="A152" t="s">
        <v>311</v>
      </c>
      <c r="B152" s="48">
        <v>0.17</v>
      </c>
      <c r="F152" s="52">
        <f t="shared" si="5"/>
        <v>9.0000000000000011E-2</v>
      </c>
      <c r="G152" s="52">
        <f t="shared" si="4"/>
        <v>0.42857142857142866</v>
      </c>
    </row>
    <row r="153" spans="1:7" x14ac:dyDescent="0.2">
      <c r="A153" t="s">
        <v>238</v>
      </c>
      <c r="B153" s="48">
        <v>0.17</v>
      </c>
      <c r="F153" s="52">
        <f t="shared" si="5"/>
        <v>9.0000000000000011E-2</v>
      </c>
      <c r="G153" s="52">
        <f t="shared" si="4"/>
        <v>0.42857142857142866</v>
      </c>
    </row>
    <row r="154" spans="1:7" x14ac:dyDescent="0.2">
      <c r="A154" t="s">
        <v>312</v>
      </c>
      <c r="B154" s="48">
        <v>0.16</v>
      </c>
      <c r="F154" s="52">
        <f t="shared" si="5"/>
        <v>0.08</v>
      </c>
      <c r="G154" s="52">
        <f t="shared" si="4"/>
        <v>0.38095238095238099</v>
      </c>
    </row>
    <row r="155" spans="1:7" x14ac:dyDescent="0.2">
      <c r="A155" t="s">
        <v>313</v>
      </c>
      <c r="B155" s="48">
        <v>0.14000000000000001</v>
      </c>
      <c r="F155" s="52">
        <f t="shared" si="5"/>
        <v>6.0000000000000012E-2</v>
      </c>
      <c r="G155" s="52">
        <f t="shared" si="4"/>
        <v>0.28571428571428575</v>
      </c>
    </row>
    <row r="156" spans="1:7" x14ac:dyDescent="0.2">
      <c r="A156" t="s">
        <v>241</v>
      </c>
      <c r="B156" s="48">
        <v>0.14000000000000001</v>
      </c>
      <c r="F156" s="52">
        <f t="shared" si="5"/>
        <v>6.0000000000000012E-2</v>
      </c>
      <c r="G156" s="52">
        <f t="shared" si="4"/>
        <v>0.28571428571428575</v>
      </c>
    </row>
    <row r="157" spans="1:7" x14ac:dyDescent="0.2">
      <c r="A157" t="s">
        <v>299</v>
      </c>
      <c r="B157" s="48">
        <v>0.13</v>
      </c>
      <c r="F157" s="52">
        <f t="shared" si="5"/>
        <v>0.05</v>
      </c>
      <c r="G157" s="52">
        <f t="shared" si="4"/>
        <v>0.23809523809523811</v>
      </c>
    </row>
    <row r="158" spans="1:7" x14ac:dyDescent="0.2">
      <c r="A158" t="s">
        <v>300</v>
      </c>
      <c r="B158" s="48">
        <v>0.15</v>
      </c>
      <c r="F158" s="52">
        <f t="shared" si="5"/>
        <v>6.9999999999999993E-2</v>
      </c>
      <c r="G158" s="52">
        <f t="shared" si="4"/>
        <v>0.33333333333333331</v>
      </c>
    </row>
    <row r="159" spans="1:7" x14ac:dyDescent="0.2">
      <c r="A159" t="s">
        <v>331</v>
      </c>
      <c r="B159" s="48">
        <v>0.17</v>
      </c>
      <c r="F159" s="52">
        <f t="shared" si="5"/>
        <v>9.0000000000000011E-2</v>
      </c>
      <c r="G159" s="52">
        <f t="shared" si="4"/>
        <v>0.42857142857142866</v>
      </c>
    </row>
    <row r="160" spans="1:7" x14ac:dyDescent="0.2">
      <c r="A160" t="s">
        <v>295</v>
      </c>
      <c r="B160" s="48">
        <v>0.23</v>
      </c>
      <c r="F160" s="52">
        <f t="shared" si="5"/>
        <v>0.15000000000000002</v>
      </c>
      <c r="G160" s="52">
        <f t="shared" si="4"/>
        <v>0.71428571428571441</v>
      </c>
    </row>
    <row r="161" spans="1:7" x14ac:dyDescent="0.2">
      <c r="A161" t="s">
        <v>296</v>
      </c>
      <c r="B161" s="48">
        <v>0.2</v>
      </c>
      <c r="F161" s="52">
        <f t="shared" si="5"/>
        <v>0.12000000000000001</v>
      </c>
      <c r="G161" s="52">
        <f t="shared" si="4"/>
        <v>0.57142857142857151</v>
      </c>
    </row>
    <row r="162" spans="1:7" x14ac:dyDescent="0.2">
      <c r="A162" t="s">
        <v>242</v>
      </c>
      <c r="B162" s="48">
        <v>0.21</v>
      </c>
      <c r="F162" s="52">
        <f t="shared" si="5"/>
        <v>0.13</v>
      </c>
      <c r="G162" s="52">
        <f t="shared" si="4"/>
        <v>0.61904761904761907</v>
      </c>
    </row>
    <row r="163" spans="1:7" x14ac:dyDescent="0.2">
      <c r="A163" t="s">
        <v>270</v>
      </c>
      <c r="B163" s="48">
        <v>0.19</v>
      </c>
      <c r="F163" s="52">
        <f t="shared" si="5"/>
        <v>0.11</v>
      </c>
      <c r="G163" s="52">
        <f t="shared" si="4"/>
        <v>0.52380952380952384</v>
      </c>
    </row>
    <row r="164" spans="1:7" x14ac:dyDescent="0.2">
      <c r="A164" t="s">
        <v>269</v>
      </c>
      <c r="B164" s="48">
        <v>0.23</v>
      </c>
      <c r="F164" s="52">
        <f t="shared" si="5"/>
        <v>0.15000000000000002</v>
      </c>
      <c r="G164" s="52">
        <f t="shared" si="4"/>
        <v>0.71428571428571441</v>
      </c>
    </row>
    <row r="165" spans="1:7" x14ac:dyDescent="0.2">
      <c r="A165" t="s">
        <v>243</v>
      </c>
      <c r="B165" s="48">
        <v>0.19</v>
      </c>
      <c r="F165" s="52">
        <f t="shared" si="5"/>
        <v>0.11</v>
      </c>
      <c r="G165" s="52">
        <f t="shared" si="4"/>
        <v>0.52380952380952384</v>
      </c>
    </row>
    <row r="166" spans="1:7" x14ac:dyDescent="0.2">
      <c r="A166" t="s">
        <v>145</v>
      </c>
      <c r="B166" s="48">
        <v>0.2</v>
      </c>
      <c r="F166" s="52">
        <f t="shared" si="5"/>
        <v>0.12000000000000001</v>
      </c>
      <c r="G166" s="52">
        <f t="shared" si="4"/>
        <v>0.57142857142857151</v>
      </c>
    </row>
    <row r="167" spans="1:7" x14ac:dyDescent="0.2">
      <c r="A167" t="s">
        <v>146</v>
      </c>
      <c r="B167" s="48">
        <v>0.16</v>
      </c>
      <c r="F167" s="52">
        <f t="shared" si="5"/>
        <v>0.08</v>
      </c>
      <c r="G167" s="52">
        <f t="shared" si="4"/>
        <v>0.38095238095238099</v>
      </c>
    </row>
    <row r="168" spans="1:7" x14ac:dyDescent="0.2">
      <c r="A168" t="s">
        <v>147</v>
      </c>
      <c r="B168" s="48">
        <v>0.17</v>
      </c>
      <c r="F168" s="52">
        <f t="shared" si="5"/>
        <v>9.0000000000000011E-2</v>
      </c>
      <c r="G168" s="52">
        <f t="shared" si="4"/>
        <v>0.42857142857142866</v>
      </c>
    </row>
    <row r="169" spans="1:7" x14ac:dyDescent="0.2">
      <c r="A169" t="s">
        <v>148</v>
      </c>
      <c r="B169" s="48">
        <v>0.19</v>
      </c>
      <c r="F169" s="52">
        <f t="shared" si="5"/>
        <v>0.11</v>
      </c>
      <c r="G169" s="52">
        <f t="shared" si="4"/>
        <v>0.52380952380952384</v>
      </c>
    </row>
    <row r="170" spans="1:7" x14ac:dyDescent="0.2">
      <c r="A170" t="s">
        <v>244</v>
      </c>
      <c r="B170" s="48">
        <v>0.22</v>
      </c>
      <c r="F170" s="52">
        <f t="shared" si="5"/>
        <v>0.14000000000000001</v>
      </c>
      <c r="G170" s="52">
        <f t="shared" si="4"/>
        <v>0.66666666666666674</v>
      </c>
    </row>
    <row r="171" spans="1:7" x14ac:dyDescent="0.2">
      <c r="A171" t="s">
        <v>188</v>
      </c>
      <c r="B171" s="48">
        <v>0.21</v>
      </c>
      <c r="F171" s="52">
        <f t="shared" si="5"/>
        <v>0.13</v>
      </c>
      <c r="G171" s="52">
        <f t="shared" si="4"/>
        <v>0.61904761904761907</v>
      </c>
    </row>
    <row r="172" spans="1:7" x14ac:dyDescent="0.2">
      <c r="A172" t="s">
        <v>189</v>
      </c>
      <c r="B172" s="48">
        <v>0.22</v>
      </c>
      <c r="F172" s="52">
        <f t="shared" si="5"/>
        <v>0.14000000000000001</v>
      </c>
      <c r="G172" s="52">
        <f t="shared" si="4"/>
        <v>0.66666666666666674</v>
      </c>
    </row>
    <row r="173" spans="1:7" x14ac:dyDescent="0.2">
      <c r="A173" t="s">
        <v>245</v>
      </c>
      <c r="B173" s="48">
        <v>0.2</v>
      </c>
      <c r="F173" s="52">
        <f t="shared" si="5"/>
        <v>0.12000000000000001</v>
      </c>
      <c r="G173" s="52">
        <f t="shared" si="4"/>
        <v>0.57142857142857151</v>
      </c>
    </row>
    <row r="174" spans="1:7" x14ac:dyDescent="0.2">
      <c r="A174" t="s">
        <v>181</v>
      </c>
      <c r="B174" s="48">
        <v>0.21</v>
      </c>
      <c r="F174" s="52">
        <f t="shared" si="5"/>
        <v>0.13</v>
      </c>
      <c r="G174" s="52">
        <f t="shared" si="4"/>
        <v>0.61904761904761907</v>
      </c>
    </row>
    <row r="175" spans="1:7" x14ac:dyDescent="0.2">
      <c r="A175" t="s">
        <v>182</v>
      </c>
      <c r="B175" s="48">
        <v>0.21</v>
      </c>
      <c r="F175" s="52">
        <f t="shared" si="5"/>
        <v>0.13</v>
      </c>
      <c r="G175" s="52">
        <f t="shared" si="4"/>
        <v>0.61904761904761907</v>
      </c>
    </row>
    <row r="176" spans="1:7" x14ac:dyDescent="0.2">
      <c r="A176" t="s">
        <v>246</v>
      </c>
      <c r="B176" s="48">
        <v>0.23</v>
      </c>
      <c r="F176" s="52">
        <f t="shared" si="5"/>
        <v>0.15000000000000002</v>
      </c>
      <c r="G176" s="52">
        <f t="shared" si="4"/>
        <v>0.71428571428571441</v>
      </c>
    </row>
    <row r="177" spans="1:7" x14ac:dyDescent="0.2">
      <c r="A177" t="s">
        <v>175</v>
      </c>
      <c r="B177" s="48">
        <v>0.19</v>
      </c>
      <c r="F177" s="52">
        <f t="shared" si="5"/>
        <v>0.11</v>
      </c>
      <c r="G177" s="52">
        <f t="shared" si="4"/>
        <v>0.52380952380952384</v>
      </c>
    </row>
    <row r="178" spans="1:7" x14ac:dyDescent="0.2">
      <c r="A178" t="s">
        <v>176</v>
      </c>
      <c r="B178" s="48">
        <v>0.18</v>
      </c>
      <c r="F178" s="52">
        <f t="shared" si="5"/>
        <v>9.9999999999999992E-2</v>
      </c>
      <c r="G178" s="52">
        <f t="shared" si="4"/>
        <v>0.47619047619047616</v>
      </c>
    </row>
    <row r="179" spans="1:7" x14ac:dyDescent="0.2">
      <c r="A179" t="s">
        <v>247</v>
      </c>
      <c r="B179" s="48">
        <v>0.23</v>
      </c>
      <c r="F179" s="52">
        <f t="shared" si="5"/>
        <v>0.15000000000000002</v>
      </c>
      <c r="G179" s="52">
        <f t="shared" si="4"/>
        <v>0.71428571428571441</v>
      </c>
    </row>
    <row r="180" spans="1:7" x14ac:dyDescent="0.2">
      <c r="A180" t="s">
        <v>177</v>
      </c>
      <c r="B180" s="48">
        <v>0.23</v>
      </c>
      <c r="F180" s="52">
        <f t="shared" si="5"/>
        <v>0.15000000000000002</v>
      </c>
      <c r="G180" s="52">
        <f t="shared" si="4"/>
        <v>0.71428571428571441</v>
      </c>
    </row>
    <row r="181" spans="1:7" x14ac:dyDescent="0.2">
      <c r="A181" t="s">
        <v>183</v>
      </c>
      <c r="B181" s="48">
        <v>0.18</v>
      </c>
      <c r="F181" s="52">
        <f t="shared" si="5"/>
        <v>9.9999999999999992E-2</v>
      </c>
      <c r="G181" s="52">
        <f t="shared" si="4"/>
        <v>0.47619047619047616</v>
      </c>
    </row>
    <row r="182" spans="1:7" x14ac:dyDescent="0.2">
      <c r="A182" s="26" t="s">
        <v>248</v>
      </c>
      <c r="B182" s="48">
        <v>0.27</v>
      </c>
      <c r="F182" s="52">
        <f t="shared" si="5"/>
        <v>0.19</v>
      </c>
      <c r="G182" s="52">
        <f t="shared" si="4"/>
        <v>0.90476190476190477</v>
      </c>
    </row>
    <row r="183" spans="1:7" x14ac:dyDescent="0.2">
      <c r="A183" t="s">
        <v>178</v>
      </c>
      <c r="B183" s="48">
        <v>0.19</v>
      </c>
      <c r="F183" s="52">
        <f t="shared" si="5"/>
        <v>0.11</v>
      </c>
      <c r="G183" s="52">
        <f t="shared" si="4"/>
        <v>0.52380952380952384</v>
      </c>
    </row>
    <row r="184" spans="1:7" x14ac:dyDescent="0.2">
      <c r="A184" t="s">
        <v>179</v>
      </c>
      <c r="B184" s="48">
        <v>0.22</v>
      </c>
      <c r="F184" s="52">
        <f t="shared" si="5"/>
        <v>0.14000000000000001</v>
      </c>
      <c r="G184" s="52">
        <f t="shared" si="4"/>
        <v>0.66666666666666674</v>
      </c>
    </row>
    <row r="185" spans="1:7" x14ac:dyDescent="0.2">
      <c r="A185" t="s">
        <v>250</v>
      </c>
      <c r="B185" s="48">
        <v>0.23</v>
      </c>
      <c r="F185" s="52">
        <f t="shared" si="5"/>
        <v>0.15000000000000002</v>
      </c>
      <c r="G185" s="52">
        <f t="shared" si="4"/>
        <v>0.71428571428571441</v>
      </c>
    </row>
    <row r="186" spans="1:7" x14ac:dyDescent="0.2">
      <c r="A186" t="s">
        <v>153</v>
      </c>
      <c r="B186" s="48">
        <v>0.21</v>
      </c>
      <c r="F186" s="52">
        <f t="shared" si="5"/>
        <v>0.13</v>
      </c>
      <c r="G186" s="52">
        <f t="shared" si="4"/>
        <v>0.61904761904761907</v>
      </c>
    </row>
  </sheetData>
  <phoneticPr fontId="0" type="noConversion"/>
  <pageMargins left="0.75" right="0.75" top="1" bottom="1" header="0.4921259845" footer="0.492125984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85"/>
  <sheetViews>
    <sheetView workbookViewId="0"/>
  </sheetViews>
  <sheetFormatPr baseColWidth="10" defaultColWidth="11.42578125" defaultRowHeight="12.75" x14ac:dyDescent="0.2"/>
  <cols>
    <col min="1" max="1" width="31.5703125" customWidth="1"/>
    <col min="2" max="2" width="15.140625" customWidth="1"/>
    <col min="3" max="3" width="40.7109375" customWidth="1"/>
  </cols>
  <sheetData>
    <row r="1" spans="1:4" ht="27.75" customHeight="1" x14ac:dyDescent="0.2">
      <c r="A1" s="75" t="s">
        <v>351</v>
      </c>
      <c r="B1" s="12" t="s">
        <v>340</v>
      </c>
      <c r="C1" s="74" t="s">
        <v>112</v>
      </c>
      <c r="D1" t="s">
        <v>341</v>
      </c>
    </row>
    <row r="2" spans="1:4" x14ac:dyDescent="0.2">
      <c r="A2" t="s">
        <v>120</v>
      </c>
      <c r="B2" s="52">
        <v>0</v>
      </c>
    </row>
    <row r="3" spans="1:4" x14ac:dyDescent="0.2">
      <c r="A3" t="s">
        <v>252</v>
      </c>
      <c r="B3" s="52">
        <v>4.7619047619047596E-2</v>
      </c>
    </row>
    <row r="4" spans="1:4" x14ac:dyDescent="0.2">
      <c r="A4" t="s">
        <v>322</v>
      </c>
      <c r="B4" s="52">
        <v>4.7619047619047596E-2</v>
      </c>
    </row>
    <row r="5" spans="1:4" x14ac:dyDescent="0.2">
      <c r="A5" s="27" t="s">
        <v>266</v>
      </c>
      <c r="B5" s="52">
        <v>9.5238095238095261E-2</v>
      </c>
    </row>
    <row r="6" spans="1:4" x14ac:dyDescent="0.2">
      <c r="A6" t="s">
        <v>229</v>
      </c>
      <c r="B6" s="52">
        <v>9.5238095238095261E-2</v>
      </c>
    </row>
    <row r="7" spans="1:4" x14ac:dyDescent="0.2">
      <c r="A7" t="s">
        <v>323</v>
      </c>
      <c r="B7" s="52">
        <v>9.5238095238095261E-2</v>
      </c>
    </row>
    <row r="8" spans="1:4" x14ac:dyDescent="0.2">
      <c r="A8" t="s">
        <v>217</v>
      </c>
      <c r="B8" s="52">
        <v>0.14285714285714285</v>
      </c>
    </row>
    <row r="9" spans="1:4" x14ac:dyDescent="0.2">
      <c r="A9" t="s">
        <v>211</v>
      </c>
      <c r="B9" s="52">
        <v>0.14285714285714285</v>
      </c>
    </row>
    <row r="10" spans="1:4" x14ac:dyDescent="0.2">
      <c r="A10" t="s">
        <v>203</v>
      </c>
      <c r="B10" s="52">
        <v>0.14285714285714285</v>
      </c>
    </row>
    <row r="11" spans="1:4" x14ac:dyDescent="0.2">
      <c r="A11" t="s">
        <v>286</v>
      </c>
      <c r="B11" s="52">
        <v>0.14285714285714285</v>
      </c>
    </row>
    <row r="12" spans="1:4" x14ac:dyDescent="0.2">
      <c r="A12" t="s">
        <v>240</v>
      </c>
      <c r="B12" s="52">
        <v>0.14285714285714285</v>
      </c>
    </row>
    <row r="13" spans="1:4" x14ac:dyDescent="0.2">
      <c r="A13" t="s">
        <v>279</v>
      </c>
      <c r="B13" s="52">
        <v>0.14285714285714285</v>
      </c>
    </row>
    <row r="14" spans="1:4" x14ac:dyDescent="0.2">
      <c r="A14" t="s">
        <v>214</v>
      </c>
      <c r="B14" s="52">
        <v>0.19047619047619047</v>
      </c>
    </row>
    <row r="15" spans="1:4" x14ac:dyDescent="0.2">
      <c r="A15" t="s">
        <v>216</v>
      </c>
      <c r="B15" s="52">
        <v>0.19047619047619047</v>
      </c>
    </row>
    <row r="16" spans="1:4" x14ac:dyDescent="0.2">
      <c r="A16" t="s">
        <v>213</v>
      </c>
      <c r="B16" s="52">
        <v>0.19047619047619047</v>
      </c>
    </row>
    <row r="17" spans="1:2" x14ac:dyDescent="0.2">
      <c r="A17" t="s">
        <v>121</v>
      </c>
      <c r="B17" s="52">
        <v>0.19047619047619047</v>
      </c>
    </row>
    <row r="18" spans="1:2" x14ac:dyDescent="0.2">
      <c r="A18" t="s">
        <v>122</v>
      </c>
      <c r="B18" s="52">
        <v>0.19047619047619047</v>
      </c>
    </row>
    <row r="19" spans="1:2" x14ac:dyDescent="0.2">
      <c r="A19" t="s">
        <v>218</v>
      </c>
      <c r="B19" s="52">
        <v>0.19047619047619047</v>
      </c>
    </row>
    <row r="20" spans="1:2" x14ac:dyDescent="0.2">
      <c r="A20" t="s">
        <v>219</v>
      </c>
      <c r="B20" s="52">
        <v>0.19047619047619047</v>
      </c>
    </row>
    <row r="21" spans="1:2" x14ac:dyDescent="0.2">
      <c r="A21" t="s">
        <v>285</v>
      </c>
      <c r="B21" s="52">
        <v>0.19047619047619047</v>
      </c>
    </row>
    <row r="22" spans="1:2" x14ac:dyDescent="0.2">
      <c r="A22" t="s">
        <v>282</v>
      </c>
      <c r="B22" s="52">
        <v>0.19047619047619047</v>
      </c>
    </row>
    <row r="23" spans="1:2" x14ac:dyDescent="0.2">
      <c r="A23" t="s">
        <v>293</v>
      </c>
      <c r="B23" s="52">
        <v>0.19047619047619047</v>
      </c>
    </row>
    <row r="24" spans="1:2" x14ac:dyDescent="0.2">
      <c r="A24" t="s">
        <v>294</v>
      </c>
      <c r="B24" s="52">
        <v>0.19047619047619047</v>
      </c>
    </row>
    <row r="25" spans="1:2" x14ac:dyDescent="0.2">
      <c r="A25" s="27" t="s">
        <v>228</v>
      </c>
      <c r="B25" s="52">
        <v>0.23809523809523811</v>
      </c>
    </row>
    <row r="26" spans="1:2" x14ac:dyDescent="0.2">
      <c r="A26" s="27" t="s">
        <v>156</v>
      </c>
      <c r="B26" s="52">
        <v>0.23809523809523811</v>
      </c>
    </row>
    <row r="27" spans="1:2" x14ac:dyDescent="0.2">
      <c r="A27" t="s">
        <v>215</v>
      </c>
      <c r="B27" s="52">
        <v>0.23809523809523811</v>
      </c>
    </row>
    <row r="28" spans="1:2" x14ac:dyDescent="0.2">
      <c r="A28" t="s">
        <v>123</v>
      </c>
      <c r="B28" s="52">
        <v>0.23809523809523811</v>
      </c>
    </row>
    <row r="29" spans="1:2" x14ac:dyDescent="0.2">
      <c r="A29" t="s">
        <v>212</v>
      </c>
      <c r="B29" s="52">
        <v>0.23809523809523811</v>
      </c>
    </row>
    <row r="30" spans="1:2" x14ac:dyDescent="0.2">
      <c r="A30" t="s">
        <v>272</v>
      </c>
      <c r="B30" s="52">
        <v>0.23809523809523811</v>
      </c>
    </row>
    <row r="31" spans="1:2" x14ac:dyDescent="0.2">
      <c r="A31" t="s">
        <v>273</v>
      </c>
      <c r="B31" s="52">
        <v>0.23809523809523811</v>
      </c>
    </row>
    <row r="32" spans="1:2" x14ac:dyDescent="0.2">
      <c r="A32" t="s">
        <v>254</v>
      </c>
      <c r="B32" s="52">
        <v>0.23809523809523811</v>
      </c>
    </row>
    <row r="33" spans="1:2" x14ac:dyDescent="0.2">
      <c r="A33" t="s">
        <v>268</v>
      </c>
      <c r="B33" s="52">
        <v>0.23809523809523811</v>
      </c>
    </row>
    <row r="34" spans="1:2" x14ac:dyDescent="0.2">
      <c r="A34" t="s">
        <v>198</v>
      </c>
      <c r="B34" s="52">
        <v>0.23809523809523811</v>
      </c>
    </row>
    <row r="35" spans="1:2" x14ac:dyDescent="0.2">
      <c r="A35" t="s">
        <v>277</v>
      </c>
      <c r="B35" s="52">
        <v>0.23809523809523811</v>
      </c>
    </row>
    <row r="36" spans="1:2" x14ac:dyDescent="0.2">
      <c r="A36" t="s">
        <v>239</v>
      </c>
      <c r="B36" s="52">
        <v>0.23809523809523811</v>
      </c>
    </row>
    <row r="37" spans="1:2" x14ac:dyDescent="0.2">
      <c r="A37" t="s">
        <v>283</v>
      </c>
      <c r="B37" s="52">
        <v>0.23809523809523811</v>
      </c>
    </row>
    <row r="38" spans="1:2" x14ac:dyDescent="0.2">
      <c r="A38" t="s">
        <v>284</v>
      </c>
      <c r="B38" s="52">
        <v>0.23809523809523811</v>
      </c>
    </row>
    <row r="39" spans="1:2" x14ac:dyDescent="0.2">
      <c r="A39" t="s">
        <v>280</v>
      </c>
      <c r="B39" s="52">
        <v>0.23809523809523811</v>
      </c>
    </row>
    <row r="40" spans="1:2" x14ac:dyDescent="0.2">
      <c r="A40" t="s">
        <v>281</v>
      </c>
      <c r="B40" s="52">
        <v>0.23809523809523811</v>
      </c>
    </row>
    <row r="41" spans="1:2" x14ac:dyDescent="0.2">
      <c r="A41" t="s">
        <v>262</v>
      </c>
      <c r="B41" s="52">
        <v>0.23809523809523811</v>
      </c>
    </row>
    <row r="42" spans="1:2" x14ac:dyDescent="0.2">
      <c r="A42" t="s">
        <v>319</v>
      </c>
      <c r="B42" s="52">
        <v>0.23809523809523811</v>
      </c>
    </row>
    <row r="43" spans="1:2" x14ac:dyDescent="0.2">
      <c r="A43" t="s">
        <v>263</v>
      </c>
      <c r="B43" s="52">
        <v>0.23809523809523811</v>
      </c>
    </row>
    <row r="44" spans="1:2" x14ac:dyDescent="0.2">
      <c r="A44" t="s">
        <v>299</v>
      </c>
      <c r="B44" s="52">
        <v>0.23809523809523811</v>
      </c>
    </row>
    <row r="45" spans="1:2" x14ac:dyDescent="0.2">
      <c r="A45" s="27" t="s">
        <v>314</v>
      </c>
      <c r="B45" s="52">
        <v>0.28571428571428575</v>
      </c>
    </row>
    <row r="46" spans="1:2" x14ac:dyDescent="0.2">
      <c r="A46" s="27" t="s">
        <v>223</v>
      </c>
      <c r="B46" s="52">
        <v>0.28571428571428575</v>
      </c>
    </row>
    <row r="47" spans="1:2" x14ac:dyDescent="0.2">
      <c r="A47" s="27" t="s">
        <v>251</v>
      </c>
      <c r="B47" s="52">
        <v>0.28571428571428575</v>
      </c>
    </row>
    <row r="48" spans="1:2" x14ac:dyDescent="0.2">
      <c r="A48" t="s">
        <v>230</v>
      </c>
      <c r="B48" s="52">
        <v>0.28571428571428575</v>
      </c>
    </row>
    <row r="49" spans="1:2" x14ac:dyDescent="0.2">
      <c r="A49" t="s">
        <v>119</v>
      </c>
      <c r="B49" s="52">
        <v>0.28571428571428575</v>
      </c>
    </row>
    <row r="50" spans="1:2" x14ac:dyDescent="0.2">
      <c r="A50" t="s">
        <v>253</v>
      </c>
      <c r="B50" s="52">
        <v>0.28571428571428575</v>
      </c>
    </row>
    <row r="51" spans="1:2" x14ac:dyDescent="0.2">
      <c r="A51" t="s">
        <v>210</v>
      </c>
      <c r="B51" s="52">
        <v>0.28571428571428575</v>
      </c>
    </row>
    <row r="52" spans="1:2" x14ac:dyDescent="0.2">
      <c r="A52" t="s">
        <v>202</v>
      </c>
      <c r="B52" s="52">
        <v>0.28571428571428575</v>
      </c>
    </row>
    <row r="53" spans="1:2" x14ac:dyDescent="0.2">
      <c r="A53" t="s">
        <v>275</v>
      </c>
      <c r="B53" s="52">
        <v>0.28571428571428575</v>
      </c>
    </row>
    <row r="54" spans="1:2" x14ac:dyDescent="0.2">
      <c r="A54" t="s">
        <v>276</v>
      </c>
      <c r="B54" s="52">
        <v>0.28571428571428575</v>
      </c>
    </row>
    <row r="55" spans="1:2" x14ac:dyDescent="0.2">
      <c r="A55" t="s">
        <v>291</v>
      </c>
      <c r="B55" s="52">
        <v>0.28571428571428575</v>
      </c>
    </row>
    <row r="56" spans="1:2" x14ac:dyDescent="0.2">
      <c r="A56" t="s">
        <v>292</v>
      </c>
      <c r="B56" s="52">
        <v>0.28571428571428575</v>
      </c>
    </row>
    <row r="57" spans="1:2" x14ac:dyDescent="0.2">
      <c r="A57" t="s">
        <v>327</v>
      </c>
      <c r="B57" s="52">
        <v>0.28571428571428575</v>
      </c>
    </row>
    <row r="58" spans="1:2" x14ac:dyDescent="0.2">
      <c r="A58" t="s">
        <v>287</v>
      </c>
      <c r="B58" s="52">
        <v>0.28571428571428575</v>
      </c>
    </row>
    <row r="59" spans="1:2" x14ac:dyDescent="0.2">
      <c r="A59" t="s">
        <v>288</v>
      </c>
      <c r="B59" s="52">
        <v>0.28571428571428575</v>
      </c>
    </row>
    <row r="60" spans="1:2" x14ac:dyDescent="0.2">
      <c r="A60" t="s">
        <v>303</v>
      </c>
      <c r="B60" s="52">
        <v>0.28571428571428575</v>
      </c>
    </row>
    <row r="61" spans="1:2" x14ac:dyDescent="0.2">
      <c r="A61" t="s">
        <v>320</v>
      </c>
      <c r="B61" s="52">
        <v>0.28571428571428575</v>
      </c>
    </row>
    <row r="62" spans="1:2" x14ac:dyDescent="0.2">
      <c r="A62" t="s">
        <v>313</v>
      </c>
      <c r="B62" s="52">
        <v>0.28571428571428575</v>
      </c>
    </row>
    <row r="63" spans="1:2" x14ac:dyDescent="0.2">
      <c r="A63" t="s">
        <v>241</v>
      </c>
      <c r="B63" s="52">
        <v>0.28571428571428575</v>
      </c>
    </row>
    <row r="64" spans="1:2" x14ac:dyDescent="0.2">
      <c r="A64" t="s">
        <v>271</v>
      </c>
      <c r="B64" s="52">
        <v>0.33333333333333331</v>
      </c>
    </row>
    <row r="65" spans="1:2" x14ac:dyDescent="0.2">
      <c r="A65" t="s">
        <v>255</v>
      </c>
      <c r="B65" s="52">
        <v>0.33333333333333331</v>
      </c>
    </row>
    <row r="66" spans="1:2" x14ac:dyDescent="0.2">
      <c r="A66" t="s">
        <v>196</v>
      </c>
      <c r="B66" s="52">
        <v>0.33333333333333331</v>
      </c>
    </row>
    <row r="67" spans="1:2" x14ac:dyDescent="0.2">
      <c r="A67" t="s">
        <v>197</v>
      </c>
      <c r="B67" s="52">
        <v>0.33333333333333331</v>
      </c>
    </row>
    <row r="68" spans="1:2" x14ac:dyDescent="0.2">
      <c r="A68" t="s">
        <v>199</v>
      </c>
      <c r="B68" s="52">
        <v>0.33333333333333331</v>
      </c>
    </row>
    <row r="69" spans="1:2" x14ac:dyDescent="0.2">
      <c r="A69" t="s">
        <v>224</v>
      </c>
      <c r="B69" s="52">
        <v>0.33333333333333331</v>
      </c>
    </row>
    <row r="70" spans="1:2" x14ac:dyDescent="0.2">
      <c r="A70" t="s">
        <v>193</v>
      </c>
      <c r="B70" s="52">
        <v>0.33333333333333331</v>
      </c>
    </row>
    <row r="71" spans="1:2" x14ac:dyDescent="0.2">
      <c r="A71" t="s">
        <v>209</v>
      </c>
      <c r="B71" s="52">
        <v>0.33333333333333331</v>
      </c>
    </row>
    <row r="72" spans="1:2" x14ac:dyDescent="0.2">
      <c r="A72" t="s">
        <v>261</v>
      </c>
      <c r="B72" s="52">
        <v>0.33333333333333331</v>
      </c>
    </row>
    <row r="73" spans="1:2" x14ac:dyDescent="0.2">
      <c r="A73" t="s">
        <v>326</v>
      </c>
      <c r="B73" s="52">
        <v>0.33333333333333331</v>
      </c>
    </row>
    <row r="74" spans="1:2" x14ac:dyDescent="0.2">
      <c r="A74" t="s">
        <v>325</v>
      </c>
      <c r="B74" s="52">
        <v>0.33333333333333331</v>
      </c>
    </row>
    <row r="75" spans="1:2" x14ac:dyDescent="0.2">
      <c r="A75" t="s">
        <v>234</v>
      </c>
      <c r="B75" s="52">
        <v>0.33333333333333331</v>
      </c>
    </row>
    <row r="76" spans="1:2" x14ac:dyDescent="0.2">
      <c r="A76" t="s">
        <v>317</v>
      </c>
      <c r="B76" s="52">
        <v>0.33333333333333331</v>
      </c>
    </row>
    <row r="77" spans="1:2" x14ac:dyDescent="0.2">
      <c r="A77" t="s">
        <v>236</v>
      </c>
      <c r="B77" s="52">
        <v>0.33333333333333331</v>
      </c>
    </row>
    <row r="78" spans="1:2" x14ac:dyDescent="0.2">
      <c r="A78" t="s">
        <v>306</v>
      </c>
      <c r="B78" s="52">
        <v>0.33333333333333331</v>
      </c>
    </row>
    <row r="79" spans="1:2" x14ac:dyDescent="0.2">
      <c r="A79" t="s">
        <v>307</v>
      </c>
      <c r="B79" s="52">
        <v>0.33333333333333331</v>
      </c>
    </row>
    <row r="80" spans="1:2" x14ac:dyDescent="0.2">
      <c r="A80" t="s">
        <v>304</v>
      </c>
      <c r="B80" s="52">
        <v>0.33333333333333331</v>
      </c>
    </row>
    <row r="81" spans="1:2" x14ac:dyDescent="0.2">
      <c r="A81" t="s">
        <v>300</v>
      </c>
      <c r="B81" s="52">
        <v>0.33333333333333331</v>
      </c>
    </row>
    <row r="82" spans="1:2" x14ac:dyDescent="0.2">
      <c r="A82" s="27" t="s">
        <v>310</v>
      </c>
      <c r="B82" s="52">
        <v>0.38095238095238099</v>
      </c>
    </row>
    <row r="83" spans="1:2" x14ac:dyDescent="0.2">
      <c r="A83" s="27" t="s">
        <v>265</v>
      </c>
      <c r="B83" s="52">
        <v>0.38095238095238099</v>
      </c>
    </row>
    <row r="84" spans="1:2" x14ac:dyDescent="0.2">
      <c r="A84" s="27" t="s">
        <v>264</v>
      </c>
      <c r="B84" s="52">
        <v>0.38095238095238099</v>
      </c>
    </row>
    <row r="85" spans="1:2" x14ac:dyDescent="0.2">
      <c r="A85" s="27" t="s">
        <v>226</v>
      </c>
      <c r="B85" s="52">
        <v>0.38095238095238099</v>
      </c>
    </row>
    <row r="86" spans="1:2" x14ac:dyDescent="0.2">
      <c r="A86" s="27" t="s">
        <v>154</v>
      </c>
      <c r="B86" s="52">
        <v>0.38095238095238099</v>
      </c>
    </row>
    <row r="87" spans="1:2" x14ac:dyDescent="0.2">
      <c r="A87" s="27" t="s">
        <v>155</v>
      </c>
      <c r="B87" s="52">
        <v>0.38095238095238099</v>
      </c>
    </row>
    <row r="88" spans="1:2" x14ac:dyDescent="0.2">
      <c r="A88" s="27" t="s">
        <v>195</v>
      </c>
      <c r="B88" s="52">
        <v>0.38095238095238099</v>
      </c>
    </row>
    <row r="89" spans="1:2" x14ac:dyDescent="0.2">
      <c r="A89" t="s">
        <v>330</v>
      </c>
      <c r="B89" s="52">
        <v>0.38095238095238099</v>
      </c>
    </row>
    <row r="90" spans="1:2" x14ac:dyDescent="0.2">
      <c r="A90" t="s">
        <v>200</v>
      </c>
      <c r="B90" s="52">
        <v>0.38095238095238099</v>
      </c>
    </row>
    <row r="91" spans="1:2" x14ac:dyDescent="0.2">
      <c r="A91" t="s">
        <v>201</v>
      </c>
      <c r="B91" s="52">
        <v>0.38095238095238099</v>
      </c>
    </row>
    <row r="92" spans="1:2" x14ac:dyDescent="0.2">
      <c r="A92" t="s">
        <v>257</v>
      </c>
      <c r="B92" s="52">
        <v>0.38095238095238099</v>
      </c>
    </row>
    <row r="93" spans="1:2" x14ac:dyDescent="0.2">
      <c r="A93" t="s">
        <v>151</v>
      </c>
      <c r="B93" s="52">
        <v>0.38095238095238099</v>
      </c>
    </row>
    <row r="94" spans="1:2" x14ac:dyDescent="0.2">
      <c r="A94" t="s">
        <v>152</v>
      </c>
      <c r="B94" s="52">
        <v>0.38095238095238099</v>
      </c>
    </row>
    <row r="95" spans="1:2" x14ac:dyDescent="0.2">
      <c r="A95" t="s">
        <v>186</v>
      </c>
      <c r="B95" s="52">
        <v>0.38095238095238099</v>
      </c>
    </row>
    <row r="96" spans="1:2" x14ac:dyDescent="0.2">
      <c r="A96" t="s">
        <v>171</v>
      </c>
      <c r="B96" s="52">
        <v>0.38095238095238099</v>
      </c>
    </row>
    <row r="97" spans="1:2" x14ac:dyDescent="0.2">
      <c r="A97" t="s">
        <v>174</v>
      </c>
      <c r="B97" s="52">
        <v>0.38095238095238099</v>
      </c>
    </row>
    <row r="98" spans="1:2" x14ac:dyDescent="0.2">
      <c r="A98" t="s">
        <v>278</v>
      </c>
      <c r="B98" s="52">
        <v>0.38095238095238099</v>
      </c>
    </row>
    <row r="99" spans="1:2" x14ac:dyDescent="0.2">
      <c r="A99" t="s">
        <v>290</v>
      </c>
      <c r="B99" s="52">
        <v>0.38095238095238099</v>
      </c>
    </row>
    <row r="100" spans="1:2" x14ac:dyDescent="0.2">
      <c r="A100" t="s">
        <v>305</v>
      </c>
      <c r="B100" s="52">
        <v>0.38095238095238099</v>
      </c>
    </row>
    <row r="101" spans="1:2" x14ac:dyDescent="0.2">
      <c r="A101" t="s">
        <v>308</v>
      </c>
      <c r="B101" s="52">
        <v>0.38095238095238099</v>
      </c>
    </row>
    <row r="102" spans="1:2" x14ac:dyDescent="0.2">
      <c r="A102" t="s">
        <v>312</v>
      </c>
      <c r="B102" s="52">
        <v>0.38095238095238099</v>
      </c>
    </row>
    <row r="103" spans="1:2" x14ac:dyDescent="0.2">
      <c r="A103" t="s">
        <v>146</v>
      </c>
      <c r="B103" s="52">
        <v>0.38095238095238099</v>
      </c>
    </row>
    <row r="104" spans="1:2" x14ac:dyDescent="0.2">
      <c r="A104" s="27" t="s">
        <v>225</v>
      </c>
      <c r="B104" s="52">
        <v>0.42857142857142866</v>
      </c>
    </row>
    <row r="105" spans="1:2" x14ac:dyDescent="0.2">
      <c r="A105" t="s">
        <v>124</v>
      </c>
      <c r="B105" s="52">
        <v>0.42857142857142866</v>
      </c>
    </row>
    <row r="106" spans="1:2" x14ac:dyDescent="0.2">
      <c r="A106" t="s">
        <v>150</v>
      </c>
      <c r="B106" s="52">
        <v>0.42857142857142866</v>
      </c>
    </row>
    <row r="107" spans="1:2" x14ac:dyDescent="0.2">
      <c r="A107" t="s">
        <v>260</v>
      </c>
      <c r="B107" s="52">
        <v>0.42857142857142866</v>
      </c>
    </row>
    <row r="108" spans="1:2" x14ac:dyDescent="0.2">
      <c r="A108" t="s">
        <v>289</v>
      </c>
      <c r="B108" s="52">
        <v>0.42857142857142866</v>
      </c>
    </row>
    <row r="109" spans="1:2" x14ac:dyDescent="0.2">
      <c r="A109" t="s">
        <v>298</v>
      </c>
      <c r="B109" s="52">
        <v>0.42857142857142866</v>
      </c>
    </row>
    <row r="110" spans="1:2" x14ac:dyDescent="0.2">
      <c r="A110" t="s">
        <v>316</v>
      </c>
      <c r="B110" s="52">
        <v>0.42857142857142866</v>
      </c>
    </row>
    <row r="111" spans="1:2" x14ac:dyDescent="0.2">
      <c r="A111" t="s">
        <v>237</v>
      </c>
      <c r="B111" s="52">
        <v>0.42857142857142866</v>
      </c>
    </row>
    <row r="112" spans="1:2" x14ac:dyDescent="0.2">
      <c r="A112" t="s">
        <v>311</v>
      </c>
      <c r="B112" s="52">
        <v>0.42857142857142866</v>
      </c>
    </row>
    <row r="113" spans="1:2" x14ac:dyDescent="0.2">
      <c r="A113" t="s">
        <v>238</v>
      </c>
      <c r="B113" s="52">
        <v>0.42857142857142866</v>
      </c>
    </row>
    <row r="114" spans="1:2" x14ac:dyDescent="0.2">
      <c r="A114" t="s">
        <v>331</v>
      </c>
      <c r="B114" s="52">
        <v>0.42857142857142866</v>
      </c>
    </row>
    <row r="115" spans="1:2" x14ac:dyDescent="0.2">
      <c r="A115" t="s">
        <v>147</v>
      </c>
      <c r="B115" s="52">
        <v>0.42857142857142866</v>
      </c>
    </row>
    <row r="116" spans="1:2" x14ac:dyDescent="0.2">
      <c r="A116" s="27" t="s">
        <v>220</v>
      </c>
      <c r="B116" s="52">
        <v>0.47619047619047616</v>
      </c>
    </row>
    <row r="117" spans="1:2" x14ac:dyDescent="0.2">
      <c r="A117" s="27" t="s">
        <v>221</v>
      </c>
      <c r="B117" s="52">
        <v>0.47619047619047616</v>
      </c>
    </row>
    <row r="118" spans="1:2" x14ac:dyDescent="0.2">
      <c r="A118" s="27" t="s">
        <v>309</v>
      </c>
      <c r="B118" s="52">
        <v>0.47619047619047616</v>
      </c>
    </row>
    <row r="119" spans="1:2" x14ac:dyDescent="0.2">
      <c r="A119" s="27" t="s">
        <v>222</v>
      </c>
      <c r="B119" s="52">
        <v>0.47619047619047616</v>
      </c>
    </row>
    <row r="120" spans="1:2" x14ac:dyDescent="0.2">
      <c r="A120" t="s">
        <v>329</v>
      </c>
      <c r="B120" s="52">
        <v>0.47619047619047616</v>
      </c>
    </row>
    <row r="121" spans="1:2" x14ac:dyDescent="0.2">
      <c r="A121" t="s">
        <v>259</v>
      </c>
      <c r="B121" s="52">
        <v>0.47619047619047616</v>
      </c>
    </row>
    <row r="122" spans="1:2" x14ac:dyDescent="0.2">
      <c r="A122" t="s">
        <v>172</v>
      </c>
      <c r="B122" s="52">
        <v>0.47619047619047616</v>
      </c>
    </row>
    <row r="123" spans="1:2" x14ac:dyDescent="0.2">
      <c r="A123" t="s">
        <v>318</v>
      </c>
      <c r="B123" s="52">
        <v>0.47619047619047616</v>
      </c>
    </row>
    <row r="124" spans="1:2" x14ac:dyDescent="0.2">
      <c r="A124" t="s">
        <v>176</v>
      </c>
      <c r="B124" s="52">
        <v>0.47619047619047616</v>
      </c>
    </row>
    <row r="125" spans="1:2" x14ac:dyDescent="0.2">
      <c r="A125" t="s">
        <v>183</v>
      </c>
      <c r="B125" s="52">
        <v>0.47619047619047616</v>
      </c>
    </row>
    <row r="126" spans="1:2" x14ac:dyDescent="0.2">
      <c r="A126" t="s">
        <v>328</v>
      </c>
      <c r="B126" s="52">
        <v>0.52380952380952384</v>
      </c>
    </row>
    <row r="127" spans="1:2" x14ac:dyDescent="0.2">
      <c r="A127" t="s">
        <v>274</v>
      </c>
      <c r="B127" s="52">
        <v>0.52380952380952384</v>
      </c>
    </row>
    <row r="128" spans="1:2" x14ac:dyDescent="0.2">
      <c r="A128" t="s">
        <v>194</v>
      </c>
      <c r="B128" s="52">
        <v>0.52380952380952384</v>
      </c>
    </row>
    <row r="129" spans="1:2" x14ac:dyDescent="0.2">
      <c r="A129" t="s">
        <v>233</v>
      </c>
      <c r="B129" s="52">
        <v>0.52380952380952384</v>
      </c>
    </row>
    <row r="130" spans="1:2" x14ac:dyDescent="0.2">
      <c r="A130" t="s">
        <v>297</v>
      </c>
      <c r="B130" s="52">
        <v>0.52380952380952384</v>
      </c>
    </row>
    <row r="131" spans="1:2" x14ac:dyDescent="0.2">
      <c r="A131" t="s">
        <v>301</v>
      </c>
      <c r="B131" s="52">
        <v>0.52380952380952384</v>
      </c>
    </row>
    <row r="132" spans="1:2" x14ac:dyDescent="0.2">
      <c r="A132" t="s">
        <v>235</v>
      </c>
      <c r="B132" s="52">
        <v>0.52380952380952384</v>
      </c>
    </row>
    <row r="133" spans="1:2" x14ac:dyDescent="0.2">
      <c r="A133" t="s">
        <v>302</v>
      </c>
      <c r="B133" s="52">
        <v>0.52380952380952384</v>
      </c>
    </row>
    <row r="134" spans="1:2" x14ac:dyDescent="0.2">
      <c r="A134" t="s">
        <v>270</v>
      </c>
      <c r="B134" s="52">
        <v>0.52380952380952384</v>
      </c>
    </row>
    <row r="135" spans="1:2" x14ac:dyDescent="0.2">
      <c r="A135" t="s">
        <v>243</v>
      </c>
      <c r="B135" s="52">
        <v>0.52380952380952384</v>
      </c>
    </row>
    <row r="136" spans="1:2" x14ac:dyDescent="0.2">
      <c r="A136" t="s">
        <v>148</v>
      </c>
      <c r="B136" s="52">
        <v>0.52380952380952384</v>
      </c>
    </row>
    <row r="137" spans="1:2" x14ac:dyDescent="0.2">
      <c r="A137" t="s">
        <v>175</v>
      </c>
      <c r="B137" s="52">
        <v>0.52380952380952384</v>
      </c>
    </row>
    <row r="138" spans="1:2" x14ac:dyDescent="0.2">
      <c r="A138" t="s">
        <v>178</v>
      </c>
      <c r="B138" s="52">
        <v>0.52380952380952384</v>
      </c>
    </row>
    <row r="139" spans="1:2" x14ac:dyDescent="0.2">
      <c r="A139" s="27" t="s">
        <v>227</v>
      </c>
      <c r="B139" s="52">
        <v>0.57142857142857151</v>
      </c>
    </row>
    <row r="140" spans="1:2" x14ac:dyDescent="0.2">
      <c r="A140" t="s">
        <v>231</v>
      </c>
      <c r="B140" s="52">
        <v>0.57142857142857151</v>
      </c>
    </row>
    <row r="141" spans="1:2" x14ac:dyDescent="0.2">
      <c r="A141" t="s">
        <v>191</v>
      </c>
      <c r="B141" s="52">
        <v>0.57142857142857151</v>
      </c>
    </row>
    <row r="142" spans="1:2" x14ac:dyDescent="0.2">
      <c r="A142" t="s">
        <v>192</v>
      </c>
      <c r="B142" s="52">
        <v>0.57142857142857151</v>
      </c>
    </row>
    <row r="143" spans="1:2" x14ac:dyDescent="0.2">
      <c r="A143" t="s">
        <v>184</v>
      </c>
      <c r="B143" s="52">
        <v>0.57142857142857151</v>
      </c>
    </row>
    <row r="144" spans="1:2" x14ac:dyDescent="0.2">
      <c r="A144" t="s">
        <v>173</v>
      </c>
      <c r="B144" s="52">
        <v>0.57142857142857151</v>
      </c>
    </row>
    <row r="145" spans="1:2" x14ac:dyDescent="0.2">
      <c r="A145" t="s">
        <v>296</v>
      </c>
      <c r="B145" s="52">
        <v>0.57142857142857151</v>
      </c>
    </row>
    <row r="146" spans="1:2" x14ac:dyDescent="0.2">
      <c r="A146" t="s">
        <v>145</v>
      </c>
      <c r="B146" s="52">
        <v>0.57142857142857151</v>
      </c>
    </row>
    <row r="147" spans="1:2" x14ac:dyDescent="0.2">
      <c r="A147" t="s">
        <v>245</v>
      </c>
      <c r="B147" s="52">
        <v>0.57142857142857151</v>
      </c>
    </row>
    <row r="148" spans="1:2" x14ac:dyDescent="0.2">
      <c r="A148" t="s">
        <v>256</v>
      </c>
      <c r="B148" s="52">
        <v>0.61904761904761907</v>
      </c>
    </row>
    <row r="149" spans="1:2" x14ac:dyDescent="0.2">
      <c r="A149" t="s">
        <v>130</v>
      </c>
      <c r="B149" s="52">
        <v>0.61904761904761907</v>
      </c>
    </row>
    <row r="150" spans="1:2" x14ac:dyDescent="0.2">
      <c r="A150" t="s">
        <v>149</v>
      </c>
      <c r="B150" s="52">
        <v>0.61904761904761907</v>
      </c>
    </row>
    <row r="151" spans="1:2" x14ac:dyDescent="0.2">
      <c r="A151" t="s">
        <v>207</v>
      </c>
      <c r="B151" s="52">
        <v>0.61904761904761907</v>
      </c>
    </row>
    <row r="152" spans="1:2" x14ac:dyDescent="0.2">
      <c r="A152" t="s">
        <v>187</v>
      </c>
      <c r="B152" s="52">
        <v>0.61904761904761907</v>
      </c>
    </row>
    <row r="153" spans="1:2" x14ac:dyDescent="0.2">
      <c r="A153" t="s">
        <v>232</v>
      </c>
      <c r="B153" s="52">
        <v>0.61904761904761907</v>
      </c>
    </row>
    <row r="154" spans="1:2" x14ac:dyDescent="0.2">
      <c r="A154" t="s">
        <v>185</v>
      </c>
      <c r="B154" s="52">
        <v>0.61904761904761907</v>
      </c>
    </row>
    <row r="155" spans="1:2" x14ac:dyDescent="0.2">
      <c r="A155" t="s">
        <v>167</v>
      </c>
      <c r="B155" s="52">
        <v>0.61904761904761907</v>
      </c>
    </row>
    <row r="156" spans="1:2" x14ac:dyDescent="0.2">
      <c r="A156" t="s">
        <v>242</v>
      </c>
      <c r="B156" s="52">
        <v>0.61904761904761907</v>
      </c>
    </row>
    <row r="157" spans="1:2" x14ac:dyDescent="0.2">
      <c r="A157" t="s">
        <v>188</v>
      </c>
      <c r="B157" s="52">
        <v>0.61904761904761907</v>
      </c>
    </row>
    <row r="158" spans="1:2" x14ac:dyDescent="0.2">
      <c r="A158" t="s">
        <v>181</v>
      </c>
      <c r="B158" s="52">
        <v>0.61904761904761907</v>
      </c>
    </row>
    <row r="159" spans="1:2" x14ac:dyDescent="0.2">
      <c r="A159" t="s">
        <v>182</v>
      </c>
      <c r="B159" s="52">
        <v>0.61904761904761907</v>
      </c>
    </row>
    <row r="160" spans="1:2" x14ac:dyDescent="0.2">
      <c r="A160" t="s">
        <v>153</v>
      </c>
      <c r="B160" s="52">
        <v>0.61904761904761907</v>
      </c>
    </row>
    <row r="161" spans="1:2" x14ac:dyDescent="0.2">
      <c r="A161" t="s">
        <v>204</v>
      </c>
      <c r="B161" s="52">
        <v>0.66666666666666674</v>
      </c>
    </row>
    <row r="162" spans="1:2" x14ac:dyDescent="0.2">
      <c r="A162" t="s">
        <v>249</v>
      </c>
      <c r="B162" s="52">
        <v>0.66666666666666674</v>
      </c>
    </row>
    <row r="163" spans="1:2" x14ac:dyDescent="0.2">
      <c r="A163" t="s">
        <v>169</v>
      </c>
      <c r="B163" s="52">
        <v>0.66666666666666674</v>
      </c>
    </row>
    <row r="164" spans="1:2" x14ac:dyDescent="0.2">
      <c r="A164" t="s">
        <v>189</v>
      </c>
      <c r="B164" s="52">
        <v>0.66666666666666674</v>
      </c>
    </row>
    <row r="165" spans="1:2" x14ac:dyDescent="0.2">
      <c r="A165" t="s">
        <v>179</v>
      </c>
      <c r="B165" s="52">
        <v>0.66666666666666674</v>
      </c>
    </row>
    <row r="166" spans="1:2" x14ac:dyDescent="0.2">
      <c r="A166" t="s">
        <v>244</v>
      </c>
      <c r="B166" s="52">
        <v>0.67</v>
      </c>
    </row>
    <row r="167" spans="1:2" x14ac:dyDescent="0.2">
      <c r="A167" t="s">
        <v>205</v>
      </c>
      <c r="B167" s="52">
        <v>0.71428571428571441</v>
      </c>
    </row>
    <row r="168" spans="1:2" x14ac:dyDescent="0.2">
      <c r="A168" t="s">
        <v>170</v>
      </c>
      <c r="B168" s="52">
        <v>0.71428571428571441</v>
      </c>
    </row>
    <row r="169" spans="1:2" x14ac:dyDescent="0.2">
      <c r="A169" t="s">
        <v>295</v>
      </c>
      <c r="B169" s="52">
        <v>0.71428571428571441</v>
      </c>
    </row>
    <row r="170" spans="1:2" x14ac:dyDescent="0.2">
      <c r="A170" t="s">
        <v>269</v>
      </c>
      <c r="B170" s="52">
        <v>0.71428571428571441</v>
      </c>
    </row>
    <row r="171" spans="1:2" x14ac:dyDescent="0.2">
      <c r="A171" t="s">
        <v>246</v>
      </c>
      <c r="B171" s="52">
        <v>0.71428571428571441</v>
      </c>
    </row>
    <row r="172" spans="1:2" x14ac:dyDescent="0.2">
      <c r="A172" t="s">
        <v>247</v>
      </c>
      <c r="B172" s="52">
        <v>0.71428571428571441</v>
      </c>
    </row>
    <row r="173" spans="1:2" x14ac:dyDescent="0.2">
      <c r="A173" t="s">
        <v>177</v>
      </c>
      <c r="B173" s="52">
        <v>0.71428571428571441</v>
      </c>
    </row>
    <row r="174" spans="1:2" x14ac:dyDescent="0.2">
      <c r="A174" t="s">
        <v>250</v>
      </c>
      <c r="B174" s="52">
        <v>0.71428571428571441</v>
      </c>
    </row>
    <row r="175" spans="1:2" x14ac:dyDescent="0.2">
      <c r="A175" t="s">
        <v>131</v>
      </c>
      <c r="B175" s="52">
        <v>0.76190476190476186</v>
      </c>
    </row>
    <row r="176" spans="1:2" x14ac:dyDescent="0.2">
      <c r="A176" t="s">
        <v>258</v>
      </c>
      <c r="B176" s="52">
        <v>0.76190476190476186</v>
      </c>
    </row>
    <row r="177" spans="1:2" x14ac:dyDescent="0.2">
      <c r="A177" t="s">
        <v>168</v>
      </c>
      <c r="B177" s="52">
        <v>0.76190476190476186</v>
      </c>
    </row>
    <row r="178" spans="1:2" x14ac:dyDescent="0.2">
      <c r="A178" t="s">
        <v>208</v>
      </c>
      <c r="B178" s="52">
        <v>0.90476190476190477</v>
      </c>
    </row>
    <row r="179" spans="1:2" x14ac:dyDescent="0.2">
      <c r="A179" s="26" t="s">
        <v>248</v>
      </c>
      <c r="B179" s="52">
        <v>0.90476190476190477</v>
      </c>
    </row>
    <row r="180" spans="1:2" x14ac:dyDescent="0.2">
      <c r="A180" s="27" t="s">
        <v>267</v>
      </c>
      <c r="B180" s="52">
        <v>1</v>
      </c>
    </row>
    <row r="181" spans="1:2" x14ac:dyDescent="0.2">
      <c r="A181" s="27" t="s">
        <v>157</v>
      </c>
      <c r="B181" s="52" t="s">
        <v>110</v>
      </c>
    </row>
    <row r="182" spans="1:2" x14ac:dyDescent="0.2">
      <c r="A182" s="27" t="s">
        <v>158</v>
      </c>
      <c r="B182" s="52" t="s">
        <v>110</v>
      </c>
    </row>
    <row r="183" spans="1:2" x14ac:dyDescent="0.2">
      <c r="A183" s="27" t="s">
        <v>159</v>
      </c>
      <c r="B183" s="52" t="s">
        <v>110</v>
      </c>
    </row>
    <row r="184" spans="1:2" x14ac:dyDescent="0.2">
      <c r="A184" s="27" t="s">
        <v>160</v>
      </c>
      <c r="B184" s="52" t="s">
        <v>110</v>
      </c>
    </row>
    <row r="185" spans="1:2" x14ac:dyDescent="0.2">
      <c r="A185" t="s">
        <v>206</v>
      </c>
      <c r="B185" s="52" t="s">
        <v>110</v>
      </c>
    </row>
  </sheetData>
  <phoneticPr fontId="0" type="noConversion"/>
  <pageMargins left="0.75" right="0.75" top="1" bottom="1" header="0.4921259845" footer="0.492125984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17"/>
  <sheetViews>
    <sheetView workbookViewId="0"/>
  </sheetViews>
  <sheetFormatPr baseColWidth="10" defaultColWidth="11.42578125" defaultRowHeight="12.75" x14ac:dyDescent="0.2"/>
  <cols>
    <col min="1" max="1" width="30.5703125" customWidth="1"/>
    <col min="2" max="2" width="12.5703125" style="66" bestFit="1" customWidth="1"/>
    <col min="3" max="4" width="11.42578125" style="26" customWidth="1"/>
    <col min="5" max="5" width="19.140625" style="26" customWidth="1"/>
    <col min="6" max="6" width="11.42578125" style="26" customWidth="1"/>
    <col min="7" max="7" width="16" style="26" customWidth="1"/>
    <col min="8" max="16384" width="11.42578125" style="26"/>
  </cols>
  <sheetData>
    <row r="1" spans="1:9" customFormat="1" x14ac:dyDescent="0.2">
      <c r="A1" s="75" t="s">
        <v>332</v>
      </c>
      <c r="B1" s="53" t="s">
        <v>347</v>
      </c>
      <c r="C1" s="53" t="s">
        <v>333</v>
      </c>
      <c r="D1" s="53" t="s">
        <v>334</v>
      </c>
      <c r="E1" s="53" t="s">
        <v>335</v>
      </c>
      <c r="F1" s="53" t="s">
        <v>346</v>
      </c>
      <c r="G1" s="53" t="s">
        <v>345</v>
      </c>
      <c r="H1" s="53" t="s">
        <v>336</v>
      </c>
      <c r="I1" s="53" t="s">
        <v>337</v>
      </c>
    </row>
    <row r="2" spans="1:9" customFormat="1" ht="14.25" customHeight="1" x14ac:dyDescent="0.2">
      <c r="A2" s="78" t="s">
        <v>128</v>
      </c>
      <c r="B2" s="48"/>
      <c r="C2" s="52">
        <f>MIN(B3:B187)</f>
        <v>0.23</v>
      </c>
      <c r="D2" s="52">
        <f>MAX(B3:B187)</f>
        <v>1.04</v>
      </c>
      <c r="E2" s="52">
        <f>D2-C2</f>
        <v>0.81</v>
      </c>
      <c r="G2" s="76" t="s">
        <v>341</v>
      </c>
      <c r="H2" s="52">
        <f>MIN(G3:G187)</f>
        <v>0</v>
      </c>
      <c r="I2" s="52">
        <f>MAX(G3:G187)</f>
        <v>1</v>
      </c>
    </row>
    <row r="3" spans="1:9" x14ac:dyDescent="0.2">
      <c r="A3" s="27" t="s">
        <v>220</v>
      </c>
      <c r="B3" s="48">
        <v>0.49</v>
      </c>
      <c r="F3" s="14">
        <f>B3-0.23</f>
        <v>0.26</v>
      </c>
      <c r="G3" s="67">
        <f>F3/0.81</f>
        <v>0.32098765432098764</v>
      </c>
    </row>
    <row r="4" spans="1:9" x14ac:dyDescent="0.2">
      <c r="A4" s="27" t="s">
        <v>310</v>
      </c>
      <c r="B4" s="48">
        <v>0.41</v>
      </c>
      <c r="F4" s="14">
        <f t="shared" ref="F4:F14" si="0">B4-0.23</f>
        <v>0.17999999999999997</v>
      </c>
      <c r="G4" s="67">
        <f t="shared" ref="G4:G67" si="1">F4/0.81</f>
        <v>0.22222222222222215</v>
      </c>
    </row>
    <row r="5" spans="1:9" x14ac:dyDescent="0.2">
      <c r="A5" s="27" t="s">
        <v>221</v>
      </c>
      <c r="B5" s="48">
        <v>0.45</v>
      </c>
      <c r="F5" s="14">
        <f t="shared" si="0"/>
        <v>0.22</v>
      </c>
      <c r="G5" s="67">
        <f t="shared" si="1"/>
        <v>0.27160493827160492</v>
      </c>
    </row>
    <row r="6" spans="1:9" x14ac:dyDescent="0.2">
      <c r="A6" s="27" t="s">
        <v>309</v>
      </c>
      <c r="B6" s="48">
        <v>0.45</v>
      </c>
      <c r="F6" s="14">
        <f t="shared" si="0"/>
        <v>0.22</v>
      </c>
      <c r="G6" s="67">
        <f t="shared" si="1"/>
        <v>0.27160493827160492</v>
      </c>
    </row>
    <row r="7" spans="1:9" x14ac:dyDescent="0.2">
      <c r="A7" s="27" t="s">
        <v>222</v>
      </c>
      <c r="B7" s="48">
        <v>0.36</v>
      </c>
      <c r="F7" s="14">
        <f t="shared" si="0"/>
        <v>0.12999999999999998</v>
      </c>
      <c r="G7" s="67">
        <f t="shared" si="1"/>
        <v>0.16049382716049379</v>
      </c>
    </row>
    <row r="8" spans="1:9" x14ac:dyDescent="0.2">
      <c r="A8" s="27" t="s">
        <v>314</v>
      </c>
      <c r="B8" s="48">
        <v>0.33</v>
      </c>
      <c r="F8" s="14">
        <f t="shared" si="0"/>
        <v>0.1</v>
      </c>
      <c r="G8" s="67">
        <f t="shared" si="1"/>
        <v>0.12345679012345678</v>
      </c>
    </row>
    <row r="9" spans="1:9" x14ac:dyDescent="0.2">
      <c r="A9" s="27" t="s">
        <v>266</v>
      </c>
      <c r="B9" s="48">
        <v>0.23</v>
      </c>
      <c r="F9" s="14">
        <f t="shared" si="0"/>
        <v>0</v>
      </c>
      <c r="G9" s="67">
        <f t="shared" si="1"/>
        <v>0</v>
      </c>
    </row>
    <row r="10" spans="1:9" x14ac:dyDescent="0.2">
      <c r="A10" s="27" t="s">
        <v>223</v>
      </c>
      <c r="B10" s="48">
        <v>0.75</v>
      </c>
      <c r="F10" s="14">
        <f t="shared" si="0"/>
        <v>0.52</v>
      </c>
      <c r="G10" s="67">
        <f t="shared" si="1"/>
        <v>0.64197530864197527</v>
      </c>
    </row>
    <row r="11" spans="1:9" x14ac:dyDescent="0.2">
      <c r="A11" s="27" t="s">
        <v>225</v>
      </c>
      <c r="B11" s="73">
        <v>0.6</v>
      </c>
      <c r="F11" s="14">
        <f t="shared" si="0"/>
        <v>0.37</v>
      </c>
      <c r="G11" s="67">
        <f t="shared" si="1"/>
        <v>0.4567901234567901</v>
      </c>
    </row>
    <row r="12" spans="1:9" x14ac:dyDescent="0.2">
      <c r="A12" s="27" t="s">
        <v>265</v>
      </c>
      <c r="B12" s="48">
        <v>0.45</v>
      </c>
      <c r="F12" s="14">
        <f t="shared" si="0"/>
        <v>0.22</v>
      </c>
      <c r="G12" s="67">
        <f t="shared" si="1"/>
        <v>0.27160493827160492</v>
      </c>
    </row>
    <row r="13" spans="1:9" x14ac:dyDescent="0.2">
      <c r="A13" s="27" t="s">
        <v>264</v>
      </c>
      <c r="B13" s="48">
        <v>0.52</v>
      </c>
      <c r="F13" s="14">
        <f t="shared" si="0"/>
        <v>0.29000000000000004</v>
      </c>
      <c r="G13" s="67">
        <f t="shared" si="1"/>
        <v>0.35802469135802473</v>
      </c>
    </row>
    <row r="14" spans="1:9" x14ac:dyDescent="0.2">
      <c r="A14" s="27" t="s">
        <v>226</v>
      </c>
      <c r="B14" s="73">
        <v>0.8</v>
      </c>
      <c r="F14" s="14">
        <f t="shared" si="0"/>
        <v>0.57000000000000006</v>
      </c>
      <c r="G14" s="67">
        <f t="shared" si="1"/>
        <v>0.70370370370370372</v>
      </c>
    </row>
    <row r="15" spans="1:9" x14ac:dyDescent="0.2">
      <c r="A15" s="27" t="s">
        <v>227</v>
      </c>
      <c r="B15" s="48">
        <v>0.68</v>
      </c>
      <c r="F15" s="14">
        <f t="shared" ref="F15:F78" si="2">B15-0.23</f>
        <v>0.45000000000000007</v>
      </c>
      <c r="G15" s="67">
        <f t="shared" si="1"/>
        <v>0.55555555555555558</v>
      </c>
    </row>
    <row r="16" spans="1:9" x14ac:dyDescent="0.2">
      <c r="A16" s="27" t="s">
        <v>228</v>
      </c>
      <c r="B16" s="48">
        <v>0.34</v>
      </c>
      <c r="F16" s="14">
        <f t="shared" si="2"/>
        <v>0.11000000000000001</v>
      </c>
      <c r="G16" s="67">
        <f t="shared" si="1"/>
        <v>0.13580246913580249</v>
      </c>
    </row>
    <row r="17" spans="1:7" x14ac:dyDescent="0.2">
      <c r="A17" s="27" t="s">
        <v>267</v>
      </c>
      <c r="B17" s="48" t="s">
        <v>110</v>
      </c>
      <c r="F17" s="48" t="s">
        <v>110</v>
      </c>
      <c r="G17" s="48" t="s">
        <v>110</v>
      </c>
    </row>
    <row r="18" spans="1:7" x14ac:dyDescent="0.2">
      <c r="A18" s="27" t="s">
        <v>157</v>
      </c>
      <c r="B18" s="48">
        <v>0.25</v>
      </c>
      <c r="F18" s="14">
        <f t="shared" si="2"/>
        <v>1.999999999999999E-2</v>
      </c>
      <c r="G18" s="67">
        <f t="shared" si="1"/>
        <v>2.4691358024691343E-2</v>
      </c>
    </row>
    <row r="19" spans="1:7" x14ac:dyDescent="0.2">
      <c r="A19" s="27" t="s">
        <v>158</v>
      </c>
      <c r="B19" s="48">
        <v>0.28999999999999998</v>
      </c>
      <c r="F19" s="14">
        <f t="shared" si="2"/>
        <v>5.999999999999997E-2</v>
      </c>
      <c r="G19" s="67">
        <f t="shared" si="1"/>
        <v>7.4074074074074028E-2</v>
      </c>
    </row>
    <row r="20" spans="1:7" x14ac:dyDescent="0.2">
      <c r="A20" s="27" t="s">
        <v>159</v>
      </c>
      <c r="B20" s="48">
        <v>0.26</v>
      </c>
      <c r="F20" s="14">
        <f t="shared" si="2"/>
        <v>0.03</v>
      </c>
      <c r="G20" s="67">
        <f t="shared" si="1"/>
        <v>3.7037037037037035E-2</v>
      </c>
    </row>
    <row r="21" spans="1:7" x14ac:dyDescent="0.2">
      <c r="A21" s="27" t="s">
        <v>160</v>
      </c>
      <c r="B21" s="73">
        <v>0.3</v>
      </c>
      <c r="F21" s="14">
        <f t="shared" si="2"/>
        <v>6.9999999999999979E-2</v>
      </c>
      <c r="G21" s="67">
        <f t="shared" si="1"/>
        <v>8.6419753086419721E-2</v>
      </c>
    </row>
    <row r="22" spans="1:7" x14ac:dyDescent="0.2">
      <c r="A22" s="27" t="s">
        <v>251</v>
      </c>
      <c r="B22" s="48">
        <v>0.83</v>
      </c>
      <c r="F22" s="14">
        <f t="shared" si="2"/>
        <v>0.6</v>
      </c>
      <c r="G22" s="67">
        <f t="shared" si="1"/>
        <v>0.7407407407407407</v>
      </c>
    </row>
    <row r="23" spans="1:7" x14ac:dyDescent="0.2">
      <c r="A23" s="27" t="s">
        <v>154</v>
      </c>
      <c r="B23" s="48">
        <v>0.69</v>
      </c>
      <c r="F23" s="14">
        <f t="shared" si="2"/>
        <v>0.45999999999999996</v>
      </c>
      <c r="G23" s="67">
        <f t="shared" si="1"/>
        <v>0.5679012345679012</v>
      </c>
    </row>
    <row r="24" spans="1:7" x14ac:dyDescent="0.2">
      <c r="A24" s="27" t="s">
        <v>155</v>
      </c>
      <c r="B24" s="48">
        <v>0.92</v>
      </c>
      <c r="F24" s="14">
        <f t="shared" si="2"/>
        <v>0.69000000000000006</v>
      </c>
      <c r="G24" s="67">
        <f t="shared" si="1"/>
        <v>0.85185185185185186</v>
      </c>
    </row>
    <row r="25" spans="1:7" x14ac:dyDescent="0.2">
      <c r="A25" s="27" t="s">
        <v>195</v>
      </c>
      <c r="B25" s="48">
        <v>0.93</v>
      </c>
      <c r="F25" s="14">
        <f t="shared" si="2"/>
        <v>0.70000000000000007</v>
      </c>
      <c r="G25" s="67">
        <f t="shared" si="1"/>
        <v>0.86419753086419759</v>
      </c>
    </row>
    <row r="26" spans="1:7" x14ac:dyDescent="0.2">
      <c r="A26" s="27" t="s">
        <v>156</v>
      </c>
      <c r="B26" s="48">
        <v>0.83</v>
      </c>
      <c r="F26" s="14">
        <f t="shared" si="2"/>
        <v>0.6</v>
      </c>
      <c r="G26" s="67">
        <f t="shared" si="1"/>
        <v>0.7407407407407407</v>
      </c>
    </row>
    <row r="27" spans="1:7" x14ac:dyDescent="0.2">
      <c r="A27" t="s">
        <v>252</v>
      </c>
      <c r="B27" s="48">
        <v>0.74</v>
      </c>
      <c r="F27" s="14">
        <f t="shared" si="2"/>
        <v>0.51</v>
      </c>
      <c r="G27" s="67">
        <f t="shared" si="1"/>
        <v>0.62962962962962965</v>
      </c>
    </row>
    <row r="28" spans="1:7" x14ac:dyDescent="0.2">
      <c r="A28" t="s">
        <v>214</v>
      </c>
      <c r="B28" s="48">
        <v>0.79</v>
      </c>
      <c r="F28" s="14">
        <f t="shared" si="2"/>
        <v>0.56000000000000005</v>
      </c>
      <c r="G28" s="67">
        <f t="shared" si="1"/>
        <v>0.6913580246913581</v>
      </c>
    </row>
    <row r="29" spans="1:7" x14ac:dyDescent="0.2">
      <c r="A29" t="s">
        <v>215</v>
      </c>
      <c r="B29" s="48">
        <v>0.88</v>
      </c>
      <c r="F29" s="14">
        <f t="shared" si="2"/>
        <v>0.65</v>
      </c>
      <c r="G29" s="67">
        <f t="shared" si="1"/>
        <v>0.80246913580246915</v>
      </c>
    </row>
    <row r="30" spans="1:7" x14ac:dyDescent="0.2">
      <c r="A30" t="s">
        <v>216</v>
      </c>
      <c r="B30" s="48">
        <v>0.68</v>
      </c>
      <c r="F30" s="14">
        <f t="shared" si="2"/>
        <v>0.45000000000000007</v>
      </c>
      <c r="G30" s="67">
        <f t="shared" si="1"/>
        <v>0.55555555555555558</v>
      </c>
    </row>
    <row r="31" spans="1:7" x14ac:dyDescent="0.2">
      <c r="A31" t="s">
        <v>217</v>
      </c>
      <c r="B31" s="48">
        <v>0.64</v>
      </c>
      <c r="F31" s="14">
        <f t="shared" si="2"/>
        <v>0.41000000000000003</v>
      </c>
      <c r="G31" s="67">
        <f t="shared" si="1"/>
        <v>0.50617283950617287</v>
      </c>
    </row>
    <row r="32" spans="1:7" x14ac:dyDescent="0.2">
      <c r="A32" t="s">
        <v>229</v>
      </c>
      <c r="B32" s="48">
        <v>0.52</v>
      </c>
      <c r="F32" s="14">
        <f t="shared" si="2"/>
        <v>0.29000000000000004</v>
      </c>
      <c r="G32" s="67">
        <f t="shared" si="1"/>
        <v>0.35802469135802473</v>
      </c>
    </row>
    <row r="33" spans="1:7" x14ac:dyDescent="0.2">
      <c r="A33" t="s">
        <v>211</v>
      </c>
      <c r="B33" s="73">
        <v>0.6</v>
      </c>
      <c r="F33" s="14">
        <f t="shared" si="2"/>
        <v>0.37</v>
      </c>
      <c r="G33" s="67">
        <f t="shared" si="1"/>
        <v>0.4567901234567901</v>
      </c>
    </row>
    <row r="34" spans="1:7" x14ac:dyDescent="0.2">
      <c r="A34" t="s">
        <v>123</v>
      </c>
      <c r="B34" s="48">
        <v>1.04</v>
      </c>
      <c r="F34" s="14">
        <f t="shared" si="2"/>
        <v>0.81</v>
      </c>
      <c r="G34" s="67">
        <f t="shared" si="1"/>
        <v>1</v>
      </c>
    </row>
    <row r="35" spans="1:7" x14ac:dyDescent="0.2">
      <c r="A35" t="s">
        <v>212</v>
      </c>
      <c r="B35" s="48">
        <v>0.65</v>
      </c>
      <c r="F35" s="14">
        <f t="shared" si="2"/>
        <v>0.42000000000000004</v>
      </c>
      <c r="G35" s="67">
        <f t="shared" si="1"/>
        <v>0.51851851851851849</v>
      </c>
    </row>
    <row r="36" spans="1:7" x14ac:dyDescent="0.2">
      <c r="A36" t="s">
        <v>213</v>
      </c>
      <c r="B36" s="48">
        <v>0.61</v>
      </c>
      <c r="F36" s="14">
        <f t="shared" si="2"/>
        <v>0.38</v>
      </c>
      <c r="G36" s="67">
        <f t="shared" si="1"/>
        <v>0.46913580246913578</v>
      </c>
    </row>
    <row r="37" spans="1:7" x14ac:dyDescent="0.2">
      <c r="A37" t="s">
        <v>230</v>
      </c>
      <c r="B37" s="48">
        <v>0.78</v>
      </c>
      <c r="F37" s="14">
        <f t="shared" si="2"/>
        <v>0.55000000000000004</v>
      </c>
      <c r="G37" s="67">
        <f t="shared" si="1"/>
        <v>0.67901234567901236</v>
      </c>
    </row>
    <row r="38" spans="1:7" x14ac:dyDescent="0.2">
      <c r="A38" t="s">
        <v>119</v>
      </c>
      <c r="B38" s="48">
        <v>0.56000000000000005</v>
      </c>
      <c r="F38" s="14">
        <f t="shared" si="2"/>
        <v>0.33000000000000007</v>
      </c>
      <c r="G38" s="67">
        <f t="shared" si="1"/>
        <v>0.4074074074074075</v>
      </c>
    </row>
    <row r="39" spans="1:7" x14ac:dyDescent="0.2">
      <c r="A39" t="s">
        <v>120</v>
      </c>
      <c r="B39" s="48">
        <v>0.51</v>
      </c>
      <c r="F39" s="14">
        <f t="shared" si="2"/>
        <v>0.28000000000000003</v>
      </c>
      <c r="G39" s="67">
        <f t="shared" si="1"/>
        <v>0.34567901234567905</v>
      </c>
    </row>
    <row r="40" spans="1:7" x14ac:dyDescent="0.2">
      <c r="A40" t="s">
        <v>121</v>
      </c>
      <c r="B40" s="48">
        <v>0.54</v>
      </c>
      <c r="F40" s="14">
        <f t="shared" si="2"/>
        <v>0.31000000000000005</v>
      </c>
      <c r="G40" s="67">
        <f t="shared" si="1"/>
        <v>0.38271604938271608</v>
      </c>
    </row>
    <row r="41" spans="1:7" x14ac:dyDescent="0.2">
      <c r="A41" t="s">
        <v>122</v>
      </c>
      <c r="B41" s="48">
        <v>0.61</v>
      </c>
      <c r="F41" s="14">
        <f t="shared" si="2"/>
        <v>0.38</v>
      </c>
      <c r="G41" s="67">
        <f t="shared" si="1"/>
        <v>0.46913580246913578</v>
      </c>
    </row>
    <row r="42" spans="1:7" x14ac:dyDescent="0.2">
      <c r="A42" t="s">
        <v>322</v>
      </c>
      <c r="B42" s="48">
        <v>0.51</v>
      </c>
      <c r="F42" s="14">
        <f t="shared" si="2"/>
        <v>0.28000000000000003</v>
      </c>
      <c r="G42" s="67">
        <f t="shared" si="1"/>
        <v>0.34567901234567905</v>
      </c>
    </row>
    <row r="43" spans="1:7" x14ac:dyDescent="0.2">
      <c r="A43" t="s">
        <v>323</v>
      </c>
      <c r="B43" s="48">
        <v>0.51</v>
      </c>
      <c r="F43" s="14">
        <f t="shared" si="2"/>
        <v>0.28000000000000003</v>
      </c>
      <c r="G43" s="67">
        <f t="shared" si="1"/>
        <v>0.34567901234567905</v>
      </c>
    </row>
    <row r="44" spans="1:7" x14ac:dyDescent="0.2">
      <c r="A44" t="s">
        <v>253</v>
      </c>
      <c r="B44" s="73">
        <v>0.7</v>
      </c>
      <c r="F44" s="14">
        <f t="shared" si="2"/>
        <v>0.47</v>
      </c>
      <c r="G44" s="67">
        <f t="shared" si="1"/>
        <v>0.58024691358024683</v>
      </c>
    </row>
    <row r="45" spans="1:7" x14ac:dyDescent="0.2">
      <c r="A45" t="s">
        <v>272</v>
      </c>
      <c r="B45" s="48">
        <v>0.66</v>
      </c>
      <c r="F45" s="14">
        <f t="shared" si="2"/>
        <v>0.43000000000000005</v>
      </c>
      <c r="G45" s="67">
        <f t="shared" si="1"/>
        <v>0.53086419753086422</v>
      </c>
    </row>
    <row r="46" spans="1:7" x14ac:dyDescent="0.2">
      <c r="A46" t="s">
        <v>273</v>
      </c>
      <c r="B46" s="48">
        <v>0.69</v>
      </c>
      <c r="F46" s="14">
        <f t="shared" si="2"/>
        <v>0.45999999999999996</v>
      </c>
      <c r="G46" s="67">
        <f t="shared" si="1"/>
        <v>0.5679012345679012</v>
      </c>
    </row>
    <row r="47" spans="1:7" x14ac:dyDescent="0.2">
      <c r="A47" t="s">
        <v>218</v>
      </c>
      <c r="B47" s="48">
        <v>0.68</v>
      </c>
      <c r="F47" s="14">
        <f t="shared" si="2"/>
        <v>0.45000000000000007</v>
      </c>
      <c r="G47" s="67">
        <f t="shared" si="1"/>
        <v>0.55555555555555558</v>
      </c>
    </row>
    <row r="48" spans="1:7" x14ac:dyDescent="0.2">
      <c r="A48" t="s">
        <v>219</v>
      </c>
      <c r="B48" s="48">
        <v>0.65</v>
      </c>
      <c r="F48" s="14">
        <f t="shared" si="2"/>
        <v>0.42000000000000004</v>
      </c>
      <c r="G48" s="67">
        <f t="shared" si="1"/>
        <v>0.51851851851851849</v>
      </c>
    </row>
    <row r="49" spans="1:7" x14ac:dyDescent="0.2">
      <c r="A49" t="s">
        <v>231</v>
      </c>
      <c r="B49" s="48">
        <v>0.59</v>
      </c>
      <c r="F49" s="14">
        <f t="shared" si="2"/>
        <v>0.36</v>
      </c>
      <c r="G49" s="67">
        <f t="shared" si="1"/>
        <v>0.44444444444444442</v>
      </c>
    </row>
    <row r="50" spans="1:7" x14ac:dyDescent="0.2">
      <c r="A50" t="s">
        <v>124</v>
      </c>
      <c r="B50" s="48">
        <v>0.52</v>
      </c>
      <c r="F50" s="14">
        <f t="shared" si="2"/>
        <v>0.29000000000000004</v>
      </c>
      <c r="G50" s="67">
        <f t="shared" si="1"/>
        <v>0.35802469135802473</v>
      </c>
    </row>
    <row r="51" spans="1:7" x14ac:dyDescent="0.2">
      <c r="A51" t="s">
        <v>328</v>
      </c>
      <c r="B51" s="48">
        <v>0.56999999999999995</v>
      </c>
      <c r="F51" s="14">
        <f t="shared" si="2"/>
        <v>0.33999999999999997</v>
      </c>
      <c r="G51" s="67">
        <f t="shared" si="1"/>
        <v>0.41975308641975301</v>
      </c>
    </row>
    <row r="52" spans="1:7" x14ac:dyDescent="0.2">
      <c r="A52" t="s">
        <v>329</v>
      </c>
      <c r="B52" s="48">
        <v>0.56999999999999995</v>
      </c>
      <c r="F52" s="14">
        <f t="shared" si="2"/>
        <v>0.33999999999999997</v>
      </c>
      <c r="G52" s="67">
        <f t="shared" si="1"/>
        <v>0.41975308641975301</v>
      </c>
    </row>
    <row r="53" spans="1:7" x14ac:dyDescent="0.2">
      <c r="A53" t="s">
        <v>330</v>
      </c>
      <c r="B53" s="48">
        <v>0.54</v>
      </c>
      <c r="F53" s="14">
        <f t="shared" si="2"/>
        <v>0.31000000000000005</v>
      </c>
      <c r="G53" s="67">
        <f t="shared" si="1"/>
        <v>0.38271604938271608</v>
      </c>
    </row>
    <row r="54" spans="1:7" x14ac:dyDescent="0.2">
      <c r="A54" t="s">
        <v>254</v>
      </c>
      <c r="B54" s="48">
        <v>0.54</v>
      </c>
      <c r="F54" s="14">
        <f t="shared" si="2"/>
        <v>0.31000000000000005</v>
      </c>
      <c r="G54" s="67">
        <f t="shared" si="1"/>
        <v>0.38271604938271608</v>
      </c>
    </row>
    <row r="55" spans="1:7" x14ac:dyDescent="0.2">
      <c r="A55" t="s">
        <v>210</v>
      </c>
      <c r="B55" s="48">
        <v>0.59</v>
      </c>
      <c r="F55" s="14">
        <f t="shared" si="2"/>
        <v>0.36</v>
      </c>
      <c r="G55" s="67">
        <f t="shared" si="1"/>
        <v>0.44444444444444442</v>
      </c>
    </row>
    <row r="56" spans="1:7" x14ac:dyDescent="0.2">
      <c r="A56" t="s">
        <v>274</v>
      </c>
      <c r="B56" s="48">
        <v>0.72</v>
      </c>
      <c r="F56" s="14">
        <f t="shared" si="2"/>
        <v>0.49</v>
      </c>
      <c r="G56" s="67">
        <f t="shared" si="1"/>
        <v>0.60493827160493818</v>
      </c>
    </row>
    <row r="57" spans="1:7" x14ac:dyDescent="0.2">
      <c r="A57" t="s">
        <v>271</v>
      </c>
      <c r="B57" s="48">
        <v>0.72</v>
      </c>
      <c r="F57" s="14">
        <f t="shared" si="2"/>
        <v>0.49</v>
      </c>
      <c r="G57" s="67">
        <f t="shared" si="1"/>
        <v>0.60493827160493818</v>
      </c>
    </row>
    <row r="58" spans="1:7" x14ac:dyDescent="0.2">
      <c r="A58" t="s">
        <v>268</v>
      </c>
      <c r="B58" s="73">
        <v>0.7</v>
      </c>
      <c r="F58" s="14">
        <f t="shared" si="2"/>
        <v>0.47</v>
      </c>
      <c r="G58" s="67">
        <f t="shared" si="1"/>
        <v>0.58024691358024683</v>
      </c>
    </row>
    <row r="59" spans="1:7" x14ac:dyDescent="0.2">
      <c r="A59" t="s">
        <v>255</v>
      </c>
      <c r="B59" s="48">
        <v>0.68</v>
      </c>
      <c r="F59" s="14">
        <f t="shared" si="2"/>
        <v>0.45000000000000007</v>
      </c>
      <c r="G59" s="67">
        <f t="shared" si="1"/>
        <v>0.55555555555555558</v>
      </c>
    </row>
    <row r="60" spans="1:7" x14ac:dyDescent="0.2">
      <c r="A60" t="s">
        <v>196</v>
      </c>
      <c r="B60" s="48">
        <v>0.63</v>
      </c>
      <c r="F60" s="14">
        <f t="shared" si="2"/>
        <v>0.4</v>
      </c>
      <c r="G60" s="67">
        <f t="shared" si="1"/>
        <v>0.49382716049382713</v>
      </c>
    </row>
    <row r="61" spans="1:7" x14ac:dyDescent="0.2">
      <c r="A61" t="s">
        <v>197</v>
      </c>
      <c r="B61" s="48">
        <v>0.59</v>
      </c>
      <c r="F61" s="14">
        <f t="shared" si="2"/>
        <v>0.36</v>
      </c>
      <c r="G61" s="67">
        <f t="shared" si="1"/>
        <v>0.44444444444444442</v>
      </c>
    </row>
    <row r="62" spans="1:7" x14ac:dyDescent="0.2">
      <c r="A62" t="s">
        <v>198</v>
      </c>
      <c r="B62" s="48">
        <v>0.61</v>
      </c>
      <c r="F62" s="14">
        <f t="shared" si="2"/>
        <v>0.38</v>
      </c>
      <c r="G62" s="67">
        <f t="shared" si="1"/>
        <v>0.46913580246913578</v>
      </c>
    </row>
    <row r="63" spans="1:7" x14ac:dyDescent="0.2">
      <c r="A63" t="s">
        <v>199</v>
      </c>
      <c r="B63" s="48">
        <v>0.67</v>
      </c>
      <c r="F63" s="14">
        <f t="shared" si="2"/>
        <v>0.44000000000000006</v>
      </c>
      <c r="G63" s="67">
        <f t="shared" si="1"/>
        <v>0.54320987654320996</v>
      </c>
    </row>
    <row r="64" spans="1:7" x14ac:dyDescent="0.2">
      <c r="A64" t="s">
        <v>224</v>
      </c>
      <c r="B64" s="48">
        <v>0.64</v>
      </c>
      <c r="F64" s="14">
        <f t="shared" si="2"/>
        <v>0.41000000000000003</v>
      </c>
      <c r="G64" s="67">
        <f t="shared" si="1"/>
        <v>0.50617283950617287</v>
      </c>
    </row>
    <row r="65" spans="1:7" x14ac:dyDescent="0.2">
      <c r="A65" t="s">
        <v>200</v>
      </c>
      <c r="B65" s="48">
        <v>0.68</v>
      </c>
      <c r="F65" s="14">
        <f t="shared" si="2"/>
        <v>0.45000000000000007</v>
      </c>
      <c r="G65" s="67">
        <f t="shared" si="1"/>
        <v>0.55555555555555558</v>
      </c>
    </row>
    <row r="66" spans="1:7" x14ac:dyDescent="0.2">
      <c r="A66" t="s">
        <v>201</v>
      </c>
      <c r="B66" s="48">
        <v>0.68</v>
      </c>
      <c r="F66" s="14">
        <f t="shared" si="2"/>
        <v>0.45000000000000007</v>
      </c>
      <c r="G66" s="67">
        <f t="shared" si="1"/>
        <v>0.55555555555555558</v>
      </c>
    </row>
    <row r="67" spans="1:7" x14ac:dyDescent="0.2">
      <c r="A67" t="s">
        <v>202</v>
      </c>
      <c r="B67" s="73">
        <v>0.6</v>
      </c>
      <c r="F67" s="14">
        <f t="shared" si="2"/>
        <v>0.37</v>
      </c>
      <c r="G67" s="67">
        <f t="shared" si="1"/>
        <v>0.4567901234567901</v>
      </c>
    </row>
    <row r="68" spans="1:7" x14ac:dyDescent="0.2">
      <c r="A68" t="s">
        <v>203</v>
      </c>
      <c r="B68" s="48">
        <v>0.55000000000000004</v>
      </c>
      <c r="F68" s="14">
        <f t="shared" si="2"/>
        <v>0.32000000000000006</v>
      </c>
      <c r="G68" s="67">
        <f t="shared" ref="G68:G131" si="3">F68/0.81</f>
        <v>0.39506172839506176</v>
      </c>
    </row>
    <row r="69" spans="1:7" x14ac:dyDescent="0.2">
      <c r="A69" t="s">
        <v>256</v>
      </c>
      <c r="B69" s="48">
        <v>0.84</v>
      </c>
      <c r="F69" s="14">
        <f t="shared" si="2"/>
        <v>0.61</v>
      </c>
      <c r="G69" s="67">
        <f t="shared" si="3"/>
        <v>0.75308641975308632</v>
      </c>
    </row>
    <row r="70" spans="1:7" x14ac:dyDescent="0.2">
      <c r="A70" t="s">
        <v>130</v>
      </c>
      <c r="B70" s="48">
        <v>0.69</v>
      </c>
      <c r="F70" s="14">
        <f t="shared" si="2"/>
        <v>0.45999999999999996</v>
      </c>
      <c r="G70" s="67">
        <f t="shared" si="3"/>
        <v>0.5679012345679012</v>
      </c>
    </row>
    <row r="71" spans="1:7" x14ac:dyDescent="0.2">
      <c r="A71" t="s">
        <v>204</v>
      </c>
      <c r="B71" s="48">
        <v>0.65</v>
      </c>
      <c r="F71" s="14">
        <f t="shared" si="2"/>
        <v>0.42000000000000004</v>
      </c>
      <c r="G71" s="67">
        <f t="shared" si="3"/>
        <v>0.51851851851851849</v>
      </c>
    </row>
    <row r="72" spans="1:7" x14ac:dyDescent="0.2">
      <c r="A72" t="s">
        <v>131</v>
      </c>
      <c r="B72" s="48">
        <v>0.68</v>
      </c>
      <c r="F72" s="14">
        <f t="shared" si="2"/>
        <v>0.45000000000000007</v>
      </c>
      <c r="G72" s="67">
        <f t="shared" si="3"/>
        <v>0.55555555555555558</v>
      </c>
    </row>
    <row r="73" spans="1:7" x14ac:dyDescent="0.2">
      <c r="A73" t="s">
        <v>205</v>
      </c>
      <c r="B73" s="48">
        <v>0.65</v>
      </c>
      <c r="F73" s="14">
        <f t="shared" si="2"/>
        <v>0.42000000000000004</v>
      </c>
      <c r="G73" s="67">
        <f t="shared" si="3"/>
        <v>0.51851851851851849</v>
      </c>
    </row>
    <row r="74" spans="1:7" x14ac:dyDescent="0.2">
      <c r="A74" t="s">
        <v>257</v>
      </c>
      <c r="B74" s="73">
        <v>0.6</v>
      </c>
      <c r="F74" s="14">
        <f t="shared" si="2"/>
        <v>0.37</v>
      </c>
      <c r="G74" s="67">
        <f t="shared" si="3"/>
        <v>0.4567901234567901</v>
      </c>
    </row>
    <row r="75" spans="1:7" x14ac:dyDescent="0.2">
      <c r="A75" t="s">
        <v>149</v>
      </c>
      <c r="B75" s="73">
        <v>0.6</v>
      </c>
      <c r="F75" s="14">
        <f t="shared" si="2"/>
        <v>0.37</v>
      </c>
      <c r="G75" s="67">
        <f t="shared" si="3"/>
        <v>0.4567901234567901</v>
      </c>
    </row>
    <row r="76" spans="1:7" x14ac:dyDescent="0.2">
      <c r="A76" t="s">
        <v>150</v>
      </c>
      <c r="B76" s="48">
        <v>0.65</v>
      </c>
      <c r="F76" s="14">
        <f t="shared" si="2"/>
        <v>0.42000000000000004</v>
      </c>
      <c r="G76" s="67">
        <f t="shared" si="3"/>
        <v>0.51851851851851849</v>
      </c>
    </row>
    <row r="77" spans="1:7" x14ac:dyDescent="0.2">
      <c r="A77" t="s">
        <v>191</v>
      </c>
      <c r="B77" s="48">
        <v>0.63</v>
      </c>
      <c r="F77" s="14">
        <f t="shared" si="2"/>
        <v>0.4</v>
      </c>
      <c r="G77" s="67">
        <f t="shared" si="3"/>
        <v>0.49382716049382713</v>
      </c>
    </row>
    <row r="78" spans="1:7" x14ac:dyDescent="0.2">
      <c r="A78" t="s">
        <v>192</v>
      </c>
      <c r="B78" s="48">
        <v>0.64</v>
      </c>
      <c r="F78" s="14">
        <f t="shared" si="2"/>
        <v>0.41000000000000003</v>
      </c>
      <c r="G78" s="67">
        <f t="shared" si="3"/>
        <v>0.50617283950617287</v>
      </c>
    </row>
    <row r="79" spans="1:7" x14ac:dyDescent="0.2">
      <c r="A79" t="s">
        <v>249</v>
      </c>
      <c r="B79" s="48">
        <v>0.49</v>
      </c>
      <c r="F79" s="14">
        <f t="shared" ref="F79:F142" si="4">B79-0.23</f>
        <v>0.26</v>
      </c>
      <c r="G79" s="67">
        <f t="shared" si="3"/>
        <v>0.32098765432098764</v>
      </c>
    </row>
    <row r="80" spans="1:7" x14ac:dyDescent="0.2">
      <c r="A80" t="s">
        <v>193</v>
      </c>
      <c r="B80" s="48">
        <v>0.56999999999999995</v>
      </c>
      <c r="F80" s="14">
        <f t="shared" si="4"/>
        <v>0.33999999999999997</v>
      </c>
      <c r="G80" s="67">
        <f t="shared" si="3"/>
        <v>0.41975308641975301</v>
      </c>
    </row>
    <row r="81" spans="1:7" x14ac:dyDescent="0.2">
      <c r="A81" t="s">
        <v>194</v>
      </c>
      <c r="B81" s="48">
        <v>0.71</v>
      </c>
      <c r="F81" s="14">
        <f t="shared" si="4"/>
        <v>0.48</v>
      </c>
      <c r="G81" s="67">
        <f t="shared" si="3"/>
        <v>0.59259259259259256</v>
      </c>
    </row>
    <row r="82" spans="1:7" x14ac:dyDescent="0.2">
      <c r="A82" t="s">
        <v>151</v>
      </c>
      <c r="B82" s="48">
        <v>0.69</v>
      </c>
      <c r="F82" s="14">
        <f t="shared" si="4"/>
        <v>0.45999999999999996</v>
      </c>
      <c r="G82" s="67">
        <f t="shared" si="3"/>
        <v>0.5679012345679012</v>
      </c>
    </row>
    <row r="83" spans="1:7" x14ac:dyDescent="0.2">
      <c r="A83" t="s">
        <v>152</v>
      </c>
      <c r="B83" s="48">
        <v>0.62</v>
      </c>
      <c r="F83" s="14">
        <f t="shared" si="4"/>
        <v>0.39</v>
      </c>
      <c r="G83" s="67">
        <f t="shared" si="3"/>
        <v>0.48148148148148145</v>
      </c>
    </row>
    <row r="84" spans="1:7" x14ac:dyDescent="0.2">
      <c r="A84" t="s">
        <v>258</v>
      </c>
      <c r="B84" s="48">
        <v>0.44</v>
      </c>
      <c r="F84" s="14">
        <f t="shared" si="4"/>
        <v>0.21</v>
      </c>
      <c r="G84" s="67">
        <f t="shared" si="3"/>
        <v>0.25925925925925924</v>
      </c>
    </row>
    <row r="85" spans="1:7" x14ac:dyDescent="0.2">
      <c r="A85" t="s">
        <v>206</v>
      </c>
      <c r="B85" s="48" t="s">
        <v>110</v>
      </c>
      <c r="F85" s="48" t="s">
        <v>110</v>
      </c>
      <c r="G85" s="48" t="s">
        <v>110</v>
      </c>
    </row>
    <row r="86" spans="1:7" x14ac:dyDescent="0.2">
      <c r="A86" t="s">
        <v>207</v>
      </c>
      <c r="B86" s="48">
        <v>0.51</v>
      </c>
      <c r="F86" s="14">
        <f t="shared" si="4"/>
        <v>0.28000000000000003</v>
      </c>
      <c r="G86" s="67">
        <f t="shared" si="3"/>
        <v>0.34567901234567905</v>
      </c>
    </row>
    <row r="87" spans="1:7" x14ac:dyDescent="0.2">
      <c r="A87" t="s">
        <v>208</v>
      </c>
      <c r="B87" s="48">
        <v>0.56999999999999995</v>
      </c>
      <c r="F87" s="14">
        <f t="shared" si="4"/>
        <v>0.33999999999999997</v>
      </c>
      <c r="G87" s="67">
        <f t="shared" si="3"/>
        <v>0.41975308641975301</v>
      </c>
    </row>
    <row r="88" spans="1:7" x14ac:dyDescent="0.2">
      <c r="A88" t="s">
        <v>209</v>
      </c>
      <c r="B88" s="48" t="s">
        <v>110</v>
      </c>
      <c r="F88" s="48" t="s">
        <v>110</v>
      </c>
      <c r="G88" s="48" t="s">
        <v>110</v>
      </c>
    </row>
    <row r="89" spans="1:7" x14ac:dyDescent="0.2">
      <c r="A89" t="s">
        <v>259</v>
      </c>
      <c r="B89" s="73">
        <v>0.5</v>
      </c>
      <c r="F89" s="14">
        <f t="shared" si="4"/>
        <v>0.27</v>
      </c>
      <c r="G89" s="67">
        <f t="shared" si="3"/>
        <v>0.33333333333333331</v>
      </c>
    </row>
    <row r="90" spans="1:7" x14ac:dyDescent="0.2">
      <c r="A90" t="s">
        <v>186</v>
      </c>
      <c r="B90" s="48">
        <v>0.48</v>
      </c>
      <c r="F90" s="14">
        <f t="shared" si="4"/>
        <v>0.24999999999999997</v>
      </c>
      <c r="G90" s="67">
        <f t="shared" si="3"/>
        <v>0.3086419753086419</v>
      </c>
    </row>
    <row r="91" spans="1:7" x14ac:dyDescent="0.2">
      <c r="A91" t="s">
        <v>187</v>
      </c>
      <c r="B91" s="48">
        <v>0.51</v>
      </c>
      <c r="F91" s="14">
        <f t="shared" si="4"/>
        <v>0.28000000000000003</v>
      </c>
      <c r="G91" s="67">
        <f t="shared" si="3"/>
        <v>0.34567901234567905</v>
      </c>
    </row>
    <row r="92" spans="1:7" x14ac:dyDescent="0.2">
      <c r="A92" t="s">
        <v>232</v>
      </c>
      <c r="B92" s="48">
        <v>0.59</v>
      </c>
      <c r="F92" s="14">
        <f t="shared" si="4"/>
        <v>0.36</v>
      </c>
      <c r="G92" s="67">
        <f t="shared" si="3"/>
        <v>0.44444444444444442</v>
      </c>
    </row>
    <row r="93" spans="1:7" x14ac:dyDescent="0.2">
      <c r="A93" t="s">
        <v>185</v>
      </c>
      <c r="B93" s="48">
        <v>0.49</v>
      </c>
      <c r="F93" s="14">
        <f t="shared" si="4"/>
        <v>0.26</v>
      </c>
      <c r="G93" s="67">
        <f t="shared" si="3"/>
        <v>0.32098765432098764</v>
      </c>
    </row>
    <row r="94" spans="1:7" x14ac:dyDescent="0.2">
      <c r="A94" t="s">
        <v>184</v>
      </c>
      <c r="B94" s="48">
        <v>0.47</v>
      </c>
      <c r="F94" s="14">
        <f t="shared" si="4"/>
        <v>0.23999999999999996</v>
      </c>
      <c r="G94" s="67">
        <f t="shared" si="3"/>
        <v>0.29629629629629622</v>
      </c>
    </row>
    <row r="95" spans="1:7" x14ac:dyDescent="0.2">
      <c r="A95" t="s">
        <v>260</v>
      </c>
      <c r="B95" s="48">
        <v>0.38</v>
      </c>
      <c r="F95" s="14">
        <f t="shared" si="4"/>
        <v>0.15</v>
      </c>
      <c r="G95" s="67">
        <f t="shared" si="3"/>
        <v>0.18518518518518517</v>
      </c>
    </row>
    <row r="96" spans="1:7" x14ac:dyDescent="0.2">
      <c r="A96" t="s">
        <v>171</v>
      </c>
      <c r="B96" s="48">
        <v>0.34</v>
      </c>
      <c r="F96" s="14">
        <f t="shared" si="4"/>
        <v>0.11000000000000001</v>
      </c>
      <c r="G96" s="67">
        <f t="shared" si="3"/>
        <v>0.13580246913580249</v>
      </c>
    </row>
    <row r="97" spans="1:7" x14ac:dyDescent="0.2">
      <c r="A97" t="s">
        <v>172</v>
      </c>
      <c r="B97" s="73">
        <v>0.4</v>
      </c>
      <c r="F97" s="14">
        <f t="shared" si="4"/>
        <v>0.17</v>
      </c>
      <c r="G97" s="67">
        <f t="shared" si="3"/>
        <v>0.20987654320987653</v>
      </c>
    </row>
    <row r="98" spans="1:7" x14ac:dyDescent="0.2">
      <c r="A98" t="s">
        <v>173</v>
      </c>
      <c r="B98" s="48">
        <v>0.39</v>
      </c>
      <c r="F98" s="14">
        <f t="shared" si="4"/>
        <v>0.16</v>
      </c>
      <c r="G98" s="67">
        <f t="shared" si="3"/>
        <v>0.19753086419753085</v>
      </c>
    </row>
    <row r="99" spans="1:7" x14ac:dyDescent="0.2">
      <c r="A99" t="s">
        <v>174</v>
      </c>
      <c r="B99" s="73">
        <v>0.4</v>
      </c>
      <c r="F99" s="14">
        <f t="shared" si="4"/>
        <v>0.17</v>
      </c>
      <c r="G99" s="67">
        <f t="shared" si="3"/>
        <v>0.20987654320987653</v>
      </c>
    </row>
    <row r="100" spans="1:7" x14ac:dyDescent="0.2">
      <c r="A100" t="s">
        <v>233</v>
      </c>
      <c r="B100" s="48">
        <v>0.47</v>
      </c>
      <c r="F100" s="14">
        <f t="shared" si="4"/>
        <v>0.23999999999999996</v>
      </c>
      <c r="G100" s="67">
        <f t="shared" si="3"/>
        <v>0.29629629629629622</v>
      </c>
    </row>
    <row r="101" spans="1:7" x14ac:dyDescent="0.2">
      <c r="A101" t="s">
        <v>167</v>
      </c>
      <c r="B101" s="48">
        <v>0.44</v>
      </c>
      <c r="F101" s="14">
        <f t="shared" si="4"/>
        <v>0.21</v>
      </c>
      <c r="G101" s="67">
        <f t="shared" si="3"/>
        <v>0.25925925925925924</v>
      </c>
    </row>
    <row r="102" spans="1:7" x14ac:dyDescent="0.2">
      <c r="A102" t="s">
        <v>168</v>
      </c>
      <c r="B102" s="48">
        <v>0.45</v>
      </c>
      <c r="F102" s="14">
        <f t="shared" si="4"/>
        <v>0.22</v>
      </c>
      <c r="G102" s="67">
        <f t="shared" si="3"/>
        <v>0.27160493827160492</v>
      </c>
    </row>
    <row r="103" spans="1:7" x14ac:dyDescent="0.2">
      <c r="A103" t="s">
        <v>169</v>
      </c>
      <c r="B103" s="48">
        <v>0.46</v>
      </c>
      <c r="F103" s="14">
        <f t="shared" si="4"/>
        <v>0.23</v>
      </c>
      <c r="G103" s="67">
        <f t="shared" si="3"/>
        <v>0.2839506172839506</v>
      </c>
    </row>
    <row r="104" spans="1:7" x14ac:dyDescent="0.2">
      <c r="A104" t="s">
        <v>170</v>
      </c>
      <c r="B104" s="48">
        <v>0.45</v>
      </c>
      <c r="F104" s="14">
        <f t="shared" si="4"/>
        <v>0.22</v>
      </c>
      <c r="G104" s="67">
        <f t="shared" si="3"/>
        <v>0.27160493827160492</v>
      </c>
    </row>
    <row r="105" spans="1:7" x14ac:dyDescent="0.2">
      <c r="A105" t="s">
        <v>261</v>
      </c>
      <c r="B105" s="48">
        <v>0.67</v>
      </c>
      <c r="F105" s="14">
        <f t="shared" si="4"/>
        <v>0.44000000000000006</v>
      </c>
      <c r="G105" s="67">
        <f t="shared" si="3"/>
        <v>0.54320987654320996</v>
      </c>
    </row>
    <row r="106" spans="1:7" x14ac:dyDescent="0.2">
      <c r="A106" t="s">
        <v>275</v>
      </c>
      <c r="B106" s="48">
        <v>0.51</v>
      </c>
      <c r="F106" s="14">
        <f t="shared" si="4"/>
        <v>0.28000000000000003</v>
      </c>
      <c r="G106" s="67">
        <f t="shared" si="3"/>
        <v>0.34567901234567905</v>
      </c>
    </row>
    <row r="107" spans="1:7" x14ac:dyDescent="0.2">
      <c r="A107" t="s">
        <v>276</v>
      </c>
      <c r="B107" s="48">
        <v>0.77</v>
      </c>
      <c r="F107" s="14">
        <f t="shared" si="4"/>
        <v>0.54</v>
      </c>
      <c r="G107" s="67">
        <f t="shared" si="3"/>
        <v>0.66666666666666663</v>
      </c>
    </row>
    <row r="108" spans="1:7" x14ac:dyDescent="0.2">
      <c r="A108" t="s">
        <v>277</v>
      </c>
      <c r="B108" s="48">
        <v>0.61</v>
      </c>
      <c r="F108" s="14">
        <f t="shared" si="4"/>
        <v>0.38</v>
      </c>
      <c r="G108" s="67">
        <f t="shared" si="3"/>
        <v>0.46913580246913578</v>
      </c>
    </row>
    <row r="109" spans="1:7" x14ac:dyDescent="0.2">
      <c r="A109" t="s">
        <v>278</v>
      </c>
      <c r="B109" s="73">
        <v>0.6</v>
      </c>
      <c r="F109" s="14">
        <f t="shared" si="4"/>
        <v>0.37</v>
      </c>
      <c r="G109" s="67">
        <f t="shared" si="3"/>
        <v>0.4567901234567901</v>
      </c>
    </row>
    <row r="110" spans="1:7" x14ac:dyDescent="0.2">
      <c r="A110" t="s">
        <v>239</v>
      </c>
      <c r="B110" s="48">
        <v>0.55000000000000004</v>
      </c>
      <c r="F110" s="14">
        <f t="shared" si="4"/>
        <v>0.32000000000000006</v>
      </c>
      <c r="G110" s="67">
        <f t="shared" si="3"/>
        <v>0.39506172839506176</v>
      </c>
    </row>
    <row r="111" spans="1:7" x14ac:dyDescent="0.2">
      <c r="A111" t="s">
        <v>283</v>
      </c>
      <c r="B111" s="48">
        <v>0.52</v>
      </c>
      <c r="F111" s="14">
        <f t="shared" si="4"/>
        <v>0.29000000000000004</v>
      </c>
      <c r="G111" s="67">
        <f t="shared" si="3"/>
        <v>0.35802469135802473</v>
      </c>
    </row>
    <row r="112" spans="1:7" x14ac:dyDescent="0.2">
      <c r="A112" t="s">
        <v>284</v>
      </c>
      <c r="B112" s="48">
        <v>0.49</v>
      </c>
      <c r="F112" s="14">
        <f t="shared" si="4"/>
        <v>0.26</v>
      </c>
      <c r="G112" s="67">
        <f t="shared" si="3"/>
        <v>0.32098765432098764</v>
      </c>
    </row>
    <row r="113" spans="1:7" x14ac:dyDescent="0.2">
      <c r="A113" t="s">
        <v>285</v>
      </c>
      <c r="B113" s="73">
        <v>0.5</v>
      </c>
      <c r="F113" s="14">
        <f t="shared" si="4"/>
        <v>0.27</v>
      </c>
      <c r="G113" s="67">
        <f t="shared" si="3"/>
        <v>0.33333333333333331</v>
      </c>
    </row>
    <row r="114" spans="1:7" x14ac:dyDescent="0.2">
      <c r="A114" t="s">
        <v>286</v>
      </c>
      <c r="B114" s="48">
        <v>0.51</v>
      </c>
      <c r="F114" s="14">
        <f t="shared" si="4"/>
        <v>0.28000000000000003</v>
      </c>
      <c r="G114" s="67">
        <f t="shared" si="3"/>
        <v>0.34567901234567905</v>
      </c>
    </row>
    <row r="115" spans="1:7" x14ac:dyDescent="0.2">
      <c r="A115" t="s">
        <v>240</v>
      </c>
      <c r="B115" s="73">
        <v>0.6</v>
      </c>
      <c r="F115" s="14">
        <f t="shared" si="4"/>
        <v>0.37</v>
      </c>
      <c r="G115" s="67">
        <f t="shared" si="3"/>
        <v>0.4567901234567901</v>
      </c>
    </row>
    <row r="116" spans="1:7" x14ac:dyDescent="0.2">
      <c r="A116" t="s">
        <v>279</v>
      </c>
      <c r="B116" s="48">
        <v>0.62</v>
      </c>
      <c r="F116" s="14">
        <f t="shared" si="4"/>
        <v>0.39</v>
      </c>
      <c r="G116" s="67">
        <f t="shared" si="3"/>
        <v>0.48148148148148145</v>
      </c>
    </row>
    <row r="117" spans="1:7" x14ac:dyDescent="0.2">
      <c r="A117" t="s">
        <v>280</v>
      </c>
      <c r="B117" s="48">
        <v>0.59</v>
      </c>
      <c r="F117" s="14">
        <f t="shared" si="4"/>
        <v>0.36</v>
      </c>
      <c r="G117" s="67">
        <f t="shared" si="3"/>
        <v>0.44444444444444442</v>
      </c>
    </row>
    <row r="118" spans="1:7" x14ac:dyDescent="0.2">
      <c r="A118" t="s">
        <v>281</v>
      </c>
      <c r="B118" s="48">
        <v>0.63</v>
      </c>
      <c r="F118" s="14">
        <f t="shared" si="4"/>
        <v>0.4</v>
      </c>
      <c r="G118" s="67">
        <f t="shared" si="3"/>
        <v>0.49382716049382713</v>
      </c>
    </row>
    <row r="119" spans="1:7" x14ac:dyDescent="0.2">
      <c r="A119" t="s">
        <v>282</v>
      </c>
      <c r="B119" s="48">
        <v>0.57999999999999996</v>
      </c>
      <c r="F119" s="14">
        <f t="shared" si="4"/>
        <v>0.35</v>
      </c>
      <c r="G119" s="67">
        <f t="shared" si="3"/>
        <v>0.43209876543209869</v>
      </c>
    </row>
    <row r="120" spans="1:7" x14ac:dyDescent="0.2">
      <c r="A120" t="s">
        <v>262</v>
      </c>
      <c r="B120" s="48">
        <v>0.54</v>
      </c>
      <c r="F120" s="14">
        <f t="shared" si="4"/>
        <v>0.31000000000000005</v>
      </c>
      <c r="G120" s="67">
        <f t="shared" si="3"/>
        <v>0.38271604938271608</v>
      </c>
    </row>
    <row r="121" spans="1:7" x14ac:dyDescent="0.2">
      <c r="A121" t="s">
        <v>291</v>
      </c>
      <c r="B121" s="48">
        <v>0.47</v>
      </c>
      <c r="F121" s="14">
        <f t="shared" si="4"/>
        <v>0.23999999999999996</v>
      </c>
      <c r="G121" s="67">
        <f t="shared" si="3"/>
        <v>0.29629629629629622</v>
      </c>
    </row>
    <row r="122" spans="1:7" x14ac:dyDescent="0.2">
      <c r="A122" t="s">
        <v>292</v>
      </c>
      <c r="B122" s="48">
        <v>0.53</v>
      </c>
      <c r="F122" s="14">
        <f t="shared" si="4"/>
        <v>0.30000000000000004</v>
      </c>
      <c r="G122" s="67">
        <f t="shared" si="3"/>
        <v>0.37037037037037041</v>
      </c>
    </row>
    <row r="123" spans="1:7" x14ac:dyDescent="0.2">
      <c r="A123" t="s">
        <v>293</v>
      </c>
      <c r="B123" s="48">
        <v>0.47</v>
      </c>
      <c r="F123" s="14">
        <f t="shared" si="4"/>
        <v>0.23999999999999996</v>
      </c>
      <c r="G123" s="67">
        <f t="shared" si="3"/>
        <v>0.29629629629629622</v>
      </c>
    </row>
    <row r="124" spans="1:7" x14ac:dyDescent="0.2">
      <c r="A124" t="s">
        <v>294</v>
      </c>
      <c r="B124" s="48">
        <v>0.53</v>
      </c>
      <c r="F124" s="14">
        <f t="shared" si="4"/>
        <v>0.30000000000000004</v>
      </c>
      <c r="G124" s="67">
        <f t="shared" si="3"/>
        <v>0.37037037037037041</v>
      </c>
    </row>
    <row r="125" spans="1:7" x14ac:dyDescent="0.2">
      <c r="A125" t="s">
        <v>326</v>
      </c>
      <c r="B125" s="48">
        <v>0.54</v>
      </c>
      <c r="F125" s="14">
        <f t="shared" si="4"/>
        <v>0.31000000000000005</v>
      </c>
      <c r="G125" s="67">
        <f t="shared" si="3"/>
        <v>0.38271604938271608</v>
      </c>
    </row>
    <row r="126" spans="1:7" x14ac:dyDescent="0.2">
      <c r="A126" t="s">
        <v>289</v>
      </c>
      <c r="B126" s="48">
        <v>0.54</v>
      </c>
      <c r="F126" s="14">
        <f t="shared" si="4"/>
        <v>0.31000000000000005</v>
      </c>
      <c r="G126" s="67">
        <f t="shared" si="3"/>
        <v>0.38271604938271608</v>
      </c>
    </row>
    <row r="127" spans="1:7" x14ac:dyDescent="0.2">
      <c r="A127" t="s">
        <v>290</v>
      </c>
      <c r="B127" s="48">
        <v>0.48</v>
      </c>
      <c r="F127" s="14">
        <f t="shared" si="4"/>
        <v>0.24999999999999997</v>
      </c>
      <c r="G127" s="67">
        <f t="shared" si="3"/>
        <v>0.3086419753086419</v>
      </c>
    </row>
    <row r="128" spans="1:7" x14ac:dyDescent="0.2">
      <c r="A128" t="s">
        <v>327</v>
      </c>
      <c r="B128" s="48">
        <v>0.47</v>
      </c>
      <c r="F128" s="14">
        <f t="shared" si="4"/>
        <v>0.23999999999999996</v>
      </c>
      <c r="G128" s="67">
        <f t="shared" si="3"/>
        <v>0.29629629629629622</v>
      </c>
    </row>
    <row r="129" spans="1:7" x14ac:dyDescent="0.2">
      <c r="A129" t="s">
        <v>287</v>
      </c>
      <c r="B129" s="48">
        <v>0.52</v>
      </c>
      <c r="F129" s="14">
        <f t="shared" si="4"/>
        <v>0.29000000000000004</v>
      </c>
      <c r="G129" s="67">
        <f t="shared" si="3"/>
        <v>0.35802469135802473</v>
      </c>
    </row>
    <row r="130" spans="1:7" x14ac:dyDescent="0.2">
      <c r="A130" t="s">
        <v>288</v>
      </c>
      <c r="B130" s="48">
        <v>0.51</v>
      </c>
      <c r="F130" s="14">
        <f t="shared" si="4"/>
        <v>0.28000000000000003</v>
      </c>
      <c r="G130" s="67">
        <f t="shared" si="3"/>
        <v>0.34567901234567905</v>
      </c>
    </row>
    <row r="131" spans="1:7" x14ac:dyDescent="0.2">
      <c r="A131" t="s">
        <v>325</v>
      </c>
      <c r="B131" s="48">
        <v>0.41</v>
      </c>
      <c r="F131" s="14">
        <f t="shared" si="4"/>
        <v>0.17999999999999997</v>
      </c>
      <c r="G131" s="67">
        <f t="shared" si="3"/>
        <v>0.22222222222222215</v>
      </c>
    </row>
    <row r="132" spans="1:7" x14ac:dyDescent="0.2">
      <c r="A132" t="s">
        <v>297</v>
      </c>
      <c r="B132" s="48">
        <v>0.49</v>
      </c>
      <c r="F132" s="14">
        <f t="shared" si="4"/>
        <v>0.26</v>
      </c>
      <c r="G132" s="67">
        <f t="shared" ref="G132:G187" si="5">F132/0.81</f>
        <v>0.32098765432098764</v>
      </c>
    </row>
    <row r="133" spans="1:7" x14ac:dyDescent="0.2">
      <c r="A133" t="s">
        <v>298</v>
      </c>
      <c r="B133" s="48">
        <v>0.47</v>
      </c>
      <c r="F133" s="14">
        <f t="shared" si="4"/>
        <v>0.23999999999999996</v>
      </c>
      <c r="G133" s="67">
        <f t="shared" si="5"/>
        <v>0.29629629629629622</v>
      </c>
    </row>
    <row r="134" spans="1:7" x14ac:dyDescent="0.2">
      <c r="A134" s="65"/>
      <c r="B134" s="48"/>
      <c r="F134" s="48" t="s">
        <v>110</v>
      </c>
      <c r="G134" s="48" t="s">
        <v>110</v>
      </c>
    </row>
    <row r="135" spans="1:7" x14ac:dyDescent="0.2">
      <c r="A135" t="s">
        <v>234</v>
      </c>
      <c r="B135" s="48">
        <v>0.55000000000000004</v>
      </c>
      <c r="F135" s="14">
        <f t="shared" si="4"/>
        <v>0.32000000000000006</v>
      </c>
      <c r="G135" s="67">
        <f t="shared" si="5"/>
        <v>0.39506172839506176</v>
      </c>
    </row>
    <row r="136" spans="1:7" x14ac:dyDescent="0.2">
      <c r="A136" t="s">
        <v>317</v>
      </c>
      <c r="B136" s="48">
        <v>0.46</v>
      </c>
      <c r="F136" s="14">
        <f t="shared" si="4"/>
        <v>0.23</v>
      </c>
      <c r="G136" s="67">
        <f t="shared" si="5"/>
        <v>0.2839506172839506</v>
      </c>
    </row>
    <row r="137" spans="1:7" x14ac:dyDescent="0.2">
      <c r="A137" t="s">
        <v>301</v>
      </c>
      <c r="B137" s="48">
        <v>0.49</v>
      </c>
      <c r="F137" s="14">
        <f t="shared" si="4"/>
        <v>0.26</v>
      </c>
      <c r="G137" s="67">
        <f t="shared" si="5"/>
        <v>0.32098765432098764</v>
      </c>
    </row>
    <row r="138" spans="1:7" x14ac:dyDescent="0.2">
      <c r="A138" t="s">
        <v>316</v>
      </c>
      <c r="B138" s="48">
        <v>0.54</v>
      </c>
      <c r="F138" s="14">
        <f t="shared" si="4"/>
        <v>0.31000000000000005</v>
      </c>
      <c r="G138" s="67">
        <f t="shared" si="5"/>
        <v>0.38271604938271608</v>
      </c>
    </row>
    <row r="139" spans="1:7" x14ac:dyDescent="0.2">
      <c r="A139" t="s">
        <v>318</v>
      </c>
      <c r="B139" s="48">
        <v>0.49</v>
      </c>
      <c r="F139" s="14">
        <f t="shared" si="4"/>
        <v>0.26</v>
      </c>
      <c r="G139" s="67">
        <f t="shared" si="5"/>
        <v>0.32098765432098764</v>
      </c>
    </row>
    <row r="140" spans="1:7" x14ac:dyDescent="0.2">
      <c r="A140" t="s">
        <v>235</v>
      </c>
      <c r="B140" s="48">
        <v>0.47</v>
      </c>
      <c r="F140" s="14">
        <f t="shared" si="4"/>
        <v>0.23999999999999996</v>
      </c>
      <c r="G140" s="67">
        <f t="shared" si="5"/>
        <v>0.29629629629629622</v>
      </c>
    </row>
    <row r="141" spans="1:7" x14ac:dyDescent="0.2">
      <c r="A141" t="s">
        <v>302</v>
      </c>
      <c r="B141" s="48">
        <v>0.48</v>
      </c>
      <c r="F141" s="14">
        <f t="shared" si="4"/>
        <v>0.24999999999999997</v>
      </c>
      <c r="G141" s="67">
        <f t="shared" si="5"/>
        <v>0.3086419753086419</v>
      </c>
    </row>
    <row r="142" spans="1:7" x14ac:dyDescent="0.2">
      <c r="A142" t="s">
        <v>303</v>
      </c>
      <c r="B142" s="48">
        <v>0.52</v>
      </c>
      <c r="F142" s="14">
        <f t="shared" si="4"/>
        <v>0.29000000000000004</v>
      </c>
      <c r="G142" s="67">
        <f t="shared" si="5"/>
        <v>0.35802469135802473</v>
      </c>
    </row>
    <row r="143" spans="1:7" x14ac:dyDescent="0.2">
      <c r="A143" t="s">
        <v>319</v>
      </c>
      <c r="B143" s="48">
        <v>0.52</v>
      </c>
      <c r="F143" s="14">
        <f t="shared" ref="F143:F187" si="6">B143-0.23</f>
        <v>0.29000000000000004</v>
      </c>
      <c r="G143" s="67">
        <f t="shared" si="5"/>
        <v>0.35802469135802473</v>
      </c>
    </row>
    <row r="144" spans="1:7" x14ac:dyDescent="0.2">
      <c r="A144" t="s">
        <v>320</v>
      </c>
      <c r="B144" s="48">
        <v>0.51</v>
      </c>
      <c r="F144" s="14">
        <f t="shared" si="6"/>
        <v>0.28000000000000003</v>
      </c>
      <c r="G144" s="67">
        <f t="shared" si="5"/>
        <v>0.34567901234567905</v>
      </c>
    </row>
    <row r="145" spans="1:7" x14ac:dyDescent="0.2">
      <c r="A145" t="s">
        <v>236</v>
      </c>
      <c r="B145" s="48">
        <v>0.56999999999999995</v>
      </c>
      <c r="F145" s="14">
        <f t="shared" si="6"/>
        <v>0.33999999999999997</v>
      </c>
      <c r="G145" s="67">
        <f t="shared" si="5"/>
        <v>0.41975308641975301</v>
      </c>
    </row>
    <row r="146" spans="1:7" x14ac:dyDescent="0.2">
      <c r="A146" t="s">
        <v>306</v>
      </c>
      <c r="B146" s="48">
        <v>0.59</v>
      </c>
      <c r="F146" s="14">
        <f t="shared" si="6"/>
        <v>0.36</v>
      </c>
      <c r="G146" s="67">
        <f t="shared" si="5"/>
        <v>0.44444444444444442</v>
      </c>
    </row>
    <row r="147" spans="1:7" x14ac:dyDescent="0.2">
      <c r="A147" t="s">
        <v>307</v>
      </c>
      <c r="B147" s="48">
        <v>0.53</v>
      </c>
      <c r="F147" s="14">
        <f t="shared" si="6"/>
        <v>0.30000000000000004</v>
      </c>
      <c r="G147" s="67">
        <f t="shared" si="5"/>
        <v>0.37037037037037041</v>
      </c>
    </row>
    <row r="148" spans="1:7" x14ac:dyDescent="0.2">
      <c r="A148" t="s">
        <v>237</v>
      </c>
      <c r="B148" s="73">
        <v>0.6</v>
      </c>
      <c r="F148" s="14">
        <f t="shared" si="6"/>
        <v>0.37</v>
      </c>
      <c r="G148" s="67">
        <f t="shared" si="5"/>
        <v>0.4567901234567901</v>
      </c>
    </row>
    <row r="149" spans="1:7" x14ac:dyDescent="0.2">
      <c r="A149" t="s">
        <v>304</v>
      </c>
      <c r="B149" s="48">
        <v>0.71</v>
      </c>
      <c r="F149" s="14">
        <f t="shared" si="6"/>
        <v>0.48</v>
      </c>
      <c r="G149" s="67">
        <f t="shared" si="5"/>
        <v>0.59259259259259256</v>
      </c>
    </row>
    <row r="150" spans="1:7" x14ac:dyDescent="0.2">
      <c r="A150" t="s">
        <v>305</v>
      </c>
      <c r="B150" s="48">
        <v>0.61</v>
      </c>
      <c r="F150" s="14">
        <f t="shared" si="6"/>
        <v>0.38</v>
      </c>
      <c r="G150" s="67">
        <f t="shared" si="5"/>
        <v>0.46913580246913578</v>
      </c>
    </row>
    <row r="151" spans="1:7" x14ac:dyDescent="0.2">
      <c r="A151" t="s">
        <v>263</v>
      </c>
      <c r="B151" s="48">
        <v>0.59</v>
      </c>
      <c r="F151" s="14">
        <f t="shared" si="6"/>
        <v>0.36</v>
      </c>
      <c r="G151" s="67">
        <f t="shared" si="5"/>
        <v>0.44444444444444442</v>
      </c>
    </row>
    <row r="152" spans="1:7" x14ac:dyDescent="0.2">
      <c r="A152" t="s">
        <v>308</v>
      </c>
      <c r="B152" s="48">
        <v>0.56999999999999995</v>
      </c>
      <c r="F152" s="14">
        <f t="shared" si="6"/>
        <v>0.33999999999999997</v>
      </c>
      <c r="G152" s="67">
        <f t="shared" si="5"/>
        <v>0.41975308641975301</v>
      </c>
    </row>
    <row r="153" spans="1:7" x14ac:dyDescent="0.2">
      <c r="A153" t="s">
        <v>311</v>
      </c>
      <c r="B153" s="48">
        <v>0.57999999999999996</v>
      </c>
      <c r="F153" s="14">
        <f t="shared" si="6"/>
        <v>0.35</v>
      </c>
      <c r="G153" s="67">
        <f t="shared" si="5"/>
        <v>0.43209876543209869</v>
      </c>
    </row>
    <row r="154" spans="1:7" x14ac:dyDescent="0.2">
      <c r="A154" t="s">
        <v>238</v>
      </c>
      <c r="B154" s="48">
        <v>0.46</v>
      </c>
      <c r="F154" s="14">
        <f t="shared" si="6"/>
        <v>0.23</v>
      </c>
      <c r="G154" s="67">
        <f t="shared" si="5"/>
        <v>0.2839506172839506</v>
      </c>
    </row>
    <row r="155" spans="1:7" x14ac:dyDescent="0.2">
      <c r="A155" t="s">
        <v>312</v>
      </c>
      <c r="B155" s="48">
        <v>0.54</v>
      </c>
      <c r="F155" s="14">
        <f t="shared" si="6"/>
        <v>0.31000000000000005</v>
      </c>
      <c r="G155" s="67">
        <f t="shared" si="5"/>
        <v>0.38271604938271608</v>
      </c>
    </row>
    <row r="156" spans="1:7" x14ac:dyDescent="0.2">
      <c r="A156" t="s">
        <v>313</v>
      </c>
      <c r="B156" s="73">
        <v>0.5</v>
      </c>
      <c r="F156" s="14">
        <f t="shared" si="6"/>
        <v>0.27</v>
      </c>
      <c r="G156" s="67">
        <f t="shared" si="5"/>
        <v>0.33333333333333331</v>
      </c>
    </row>
    <row r="157" spans="1:7" x14ac:dyDescent="0.2">
      <c r="A157" t="s">
        <v>241</v>
      </c>
      <c r="B157" s="48">
        <v>0.54</v>
      </c>
      <c r="F157" s="14">
        <f t="shared" si="6"/>
        <v>0.31000000000000005</v>
      </c>
      <c r="G157" s="67">
        <f t="shared" si="5"/>
        <v>0.38271604938271608</v>
      </c>
    </row>
    <row r="158" spans="1:7" x14ac:dyDescent="0.2">
      <c r="A158" t="s">
        <v>299</v>
      </c>
      <c r="B158" s="48">
        <v>0.52</v>
      </c>
      <c r="F158" s="14">
        <f t="shared" si="6"/>
        <v>0.29000000000000004</v>
      </c>
      <c r="G158" s="67">
        <f t="shared" si="5"/>
        <v>0.35802469135802473</v>
      </c>
    </row>
    <row r="159" spans="1:7" x14ac:dyDescent="0.2">
      <c r="A159" t="s">
        <v>300</v>
      </c>
      <c r="B159" s="48">
        <v>0.53</v>
      </c>
      <c r="F159" s="14">
        <f t="shared" si="6"/>
        <v>0.30000000000000004</v>
      </c>
      <c r="G159" s="67">
        <f t="shared" si="5"/>
        <v>0.37037037037037041</v>
      </c>
    </row>
    <row r="160" spans="1:7" x14ac:dyDescent="0.2">
      <c r="A160" t="s">
        <v>331</v>
      </c>
      <c r="B160" s="48">
        <v>0.47</v>
      </c>
      <c r="F160" s="14">
        <f t="shared" si="6"/>
        <v>0.23999999999999996</v>
      </c>
      <c r="G160" s="67">
        <f t="shared" si="5"/>
        <v>0.29629629629629622</v>
      </c>
    </row>
    <row r="161" spans="1:7" x14ac:dyDescent="0.2">
      <c r="A161" t="s">
        <v>295</v>
      </c>
      <c r="B161" s="48">
        <v>0.59</v>
      </c>
      <c r="F161" s="14">
        <f t="shared" si="6"/>
        <v>0.36</v>
      </c>
      <c r="G161" s="67">
        <f t="shared" si="5"/>
        <v>0.44444444444444442</v>
      </c>
    </row>
    <row r="162" spans="1:7" x14ac:dyDescent="0.2">
      <c r="A162" t="s">
        <v>296</v>
      </c>
      <c r="B162" s="48">
        <v>0.52</v>
      </c>
      <c r="F162" s="14">
        <f t="shared" si="6"/>
        <v>0.29000000000000004</v>
      </c>
      <c r="G162" s="67">
        <f t="shared" si="5"/>
        <v>0.35802469135802473</v>
      </c>
    </row>
    <row r="163" spans="1:7" x14ac:dyDescent="0.2">
      <c r="A163" t="s">
        <v>242</v>
      </c>
      <c r="B163" s="48">
        <v>0.48</v>
      </c>
      <c r="F163" s="14">
        <f t="shared" si="6"/>
        <v>0.24999999999999997</v>
      </c>
      <c r="G163" s="67">
        <f t="shared" si="5"/>
        <v>0.3086419753086419</v>
      </c>
    </row>
    <row r="164" spans="1:7" x14ac:dyDescent="0.2">
      <c r="A164" t="s">
        <v>270</v>
      </c>
      <c r="B164" s="48">
        <v>0.49</v>
      </c>
      <c r="F164" s="14">
        <f t="shared" si="6"/>
        <v>0.26</v>
      </c>
      <c r="G164" s="67">
        <f t="shared" si="5"/>
        <v>0.32098765432098764</v>
      </c>
    </row>
    <row r="165" spans="1:7" x14ac:dyDescent="0.2">
      <c r="A165" t="s">
        <v>269</v>
      </c>
      <c r="B165" s="48">
        <v>0.59</v>
      </c>
      <c r="F165" s="14">
        <f t="shared" si="6"/>
        <v>0.36</v>
      </c>
      <c r="G165" s="67">
        <f t="shared" si="5"/>
        <v>0.44444444444444442</v>
      </c>
    </row>
    <row r="166" spans="1:7" x14ac:dyDescent="0.2">
      <c r="A166" t="s">
        <v>243</v>
      </c>
      <c r="B166" s="48">
        <v>0.46</v>
      </c>
      <c r="F166" s="14">
        <f t="shared" si="6"/>
        <v>0.23</v>
      </c>
      <c r="G166" s="67">
        <f t="shared" si="5"/>
        <v>0.2839506172839506</v>
      </c>
    </row>
    <row r="167" spans="1:7" x14ac:dyDescent="0.2">
      <c r="A167" t="s">
        <v>145</v>
      </c>
      <c r="B167" s="48">
        <v>0.55000000000000004</v>
      </c>
      <c r="F167" s="14">
        <f t="shared" si="6"/>
        <v>0.32000000000000006</v>
      </c>
      <c r="G167" s="67">
        <f t="shared" si="5"/>
        <v>0.39506172839506176</v>
      </c>
    </row>
    <row r="168" spans="1:7" x14ac:dyDescent="0.2">
      <c r="A168" t="s">
        <v>146</v>
      </c>
      <c r="B168" s="48">
        <v>0.47</v>
      </c>
      <c r="F168" s="14">
        <f t="shared" si="6"/>
        <v>0.23999999999999996</v>
      </c>
      <c r="G168" s="67">
        <f t="shared" si="5"/>
        <v>0.29629629629629622</v>
      </c>
    </row>
    <row r="169" spans="1:7" x14ac:dyDescent="0.2">
      <c r="A169" t="s">
        <v>147</v>
      </c>
      <c r="B169" s="48">
        <v>0.45</v>
      </c>
      <c r="F169" s="14">
        <f t="shared" si="6"/>
        <v>0.22</v>
      </c>
      <c r="G169" s="67">
        <f t="shared" si="5"/>
        <v>0.27160493827160492</v>
      </c>
    </row>
    <row r="170" spans="1:7" x14ac:dyDescent="0.2">
      <c r="A170" t="s">
        <v>148</v>
      </c>
      <c r="B170" s="48">
        <v>0.47</v>
      </c>
      <c r="F170" s="14">
        <f t="shared" si="6"/>
        <v>0.23999999999999996</v>
      </c>
      <c r="G170" s="67">
        <f t="shared" si="5"/>
        <v>0.29629629629629622</v>
      </c>
    </row>
    <row r="171" spans="1:7" x14ac:dyDescent="0.2">
      <c r="A171" t="s">
        <v>244</v>
      </c>
      <c r="B171" s="48">
        <v>0.56000000000000005</v>
      </c>
      <c r="F171" s="14">
        <f t="shared" si="6"/>
        <v>0.33000000000000007</v>
      </c>
      <c r="G171" s="67">
        <f t="shared" si="5"/>
        <v>0.4074074074074075</v>
      </c>
    </row>
    <row r="172" spans="1:7" x14ac:dyDescent="0.2">
      <c r="A172" t="s">
        <v>188</v>
      </c>
      <c r="B172" s="73">
        <v>0.5</v>
      </c>
      <c r="F172" s="14">
        <f t="shared" si="6"/>
        <v>0.27</v>
      </c>
      <c r="G172" s="67">
        <f t="shared" si="5"/>
        <v>0.33333333333333331</v>
      </c>
    </row>
    <row r="173" spans="1:7" x14ac:dyDescent="0.2">
      <c r="A173" t="s">
        <v>189</v>
      </c>
      <c r="B173" s="48">
        <v>0.48</v>
      </c>
      <c r="F173" s="14">
        <f t="shared" si="6"/>
        <v>0.24999999999999997</v>
      </c>
      <c r="G173" s="67">
        <f t="shared" si="5"/>
        <v>0.3086419753086419</v>
      </c>
    </row>
    <row r="174" spans="1:7" x14ac:dyDescent="0.2">
      <c r="A174" t="s">
        <v>245</v>
      </c>
      <c r="B174" s="48">
        <v>0.47</v>
      </c>
      <c r="F174" s="14">
        <f t="shared" si="6"/>
        <v>0.23999999999999996</v>
      </c>
      <c r="G174" s="67">
        <f t="shared" si="5"/>
        <v>0.29629629629629622</v>
      </c>
    </row>
    <row r="175" spans="1:7" x14ac:dyDescent="0.2">
      <c r="A175" t="s">
        <v>181</v>
      </c>
      <c r="B175" s="48">
        <v>0.47</v>
      </c>
      <c r="F175" s="14">
        <f t="shared" si="6"/>
        <v>0.23999999999999996</v>
      </c>
      <c r="G175" s="67">
        <f t="shared" si="5"/>
        <v>0.29629629629629622</v>
      </c>
    </row>
    <row r="176" spans="1:7" x14ac:dyDescent="0.2">
      <c r="A176" t="s">
        <v>182</v>
      </c>
      <c r="B176" s="48">
        <v>0.42</v>
      </c>
      <c r="F176" s="14">
        <f t="shared" si="6"/>
        <v>0.18999999999999997</v>
      </c>
      <c r="G176" s="67">
        <f t="shared" si="5"/>
        <v>0.23456790123456786</v>
      </c>
    </row>
    <row r="177" spans="1:7" x14ac:dyDescent="0.2">
      <c r="A177" t="s">
        <v>246</v>
      </c>
      <c r="B177" s="48">
        <v>0.49</v>
      </c>
      <c r="F177" s="14">
        <f t="shared" si="6"/>
        <v>0.26</v>
      </c>
      <c r="G177" s="67">
        <f t="shared" si="5"/>
        <v>0.32098765432098764</v>
      </c>
    </row>
    <row r="178" spans="1:7" x14ac:dyDescent="0.2">
      <c r="A178" t="s">
        <v>175</v>
      </c>
      <c r="B178" s="48">
        <v>0.42</v>
      </c>
      <c r="F178" s="14">
        <f t="shared" si="6"/>
        <v>0.18999999999999997</v>
      </c>
      <c r="G178" s="67">
        <f t="shared" si="5"/>
        <v>0.23456790123456786</v>
      </c>
    </row>
    <row r="179" spans="1:7" x14ac:dyDescent="0.2">
      <c r="A179" t="s">
        <v>176</v>
      </c>
      <c r="B179" s="48">
        <v>0.45</v>
      </c>
      <c r="F179" s="14">
        <f t="shared" si="6"/>
        <v>0.22</v>
      </c>
      <c r="G179" s="67">
        <f t="shared" si="5"/>
        <v>0.27160493827160492</v>
      </c>
    </row>
    <row r="180" spans="1:7" x14ac:dyDescent="0.2">
      <c r="A180" t="s">
        <v>247</v>
      </c>
      <c r="B180" s="48">
        <v>0.53</v>
      </c>
      <c r="F180" s="14">
        <f t="shared" si="6"/>
        <v>0.30000000000000004</v>
      </c>
      <c r="G180" s="67">
        <f t="shared" si="5"/>
        <v>0.37037037037037041</v>
      </c>
    </row>
    <row r="181" spans="1:7" x14ac:dyDescent="0.2">
      <c r="A181" t="s">
        <v>177</v>
      </c>
      <c r="B181" s="48">
        <v>0.45</v>
      </c>
      <c r="F181" s="14">
        <f t="shared" si="6"/>
        <v>0.22</v>
      </c>
      <c r="G181" s="67">
        <f t="shared" si="5"/>
        <v>0.27160493827160492</v>
      </c>
    </row>
    <row r="182" spans="1:7" x14ac:dyDescent="0.2">
      <c r="A182" t="s">
        <v>183</v>
      </c>
      <c r="B182" s="48">
        <v>0.42</v>
      </c>
      <c r="F182" s="14">
        <f t="shared" si="6"/>
        <v>0.18999999999999997</v>
      </c>
      <c r="G182" s="67">
        <f t="shared" si="5"/>
        <v>0.23456790123456786</v>
      </c>
    </row>
    <row r="183" spans="1:7" x14ac:dyDescent="0.2">
      <c r="A183" s="26" t="s">
        <v>248</v>
      </c>
      <c r="B183" s="48">
        <v>0.55000000000000004</v>
      </c>
      <c r="F183" s="14">
        <f t="shared" si="6"/>
        <v>0.32000000000000006</v>
      </c>
      <c r="G183" s="67">
        <f t="shared" si="5"/>
        <v>0.39506172839506176</v>
      </c>
    </row>
    <row r="184" spans="1:7" x14ac:dyDescent="0.2">
      <c r="A184" t="s">
        <v>178</v>
      </c>
      <c r="B184" s="73">
        <v>0.5</v>
      </c>
      <c r="F184" s="14">
        <f t="shared" si="6"/>
        <v>0.27</v>
      </c>
      <c r="G184" s="67">
        <f t="shared" si="5"/>
        <v>0.33333333333333331</v>
      </c>
    </row>
    <row r="185" spans="1:7" x14ac:dyDescent="0.2">
      <c r="A185" t="s">
        <v>179</v>
      </c>
      <c r="B185" s="48">
        <v>0.51</v>
      </c>
      <c r="F185" s="14">
        <f t="shared" si="6"/>
        <v>0.28000000000000003</v>
      </c>
      <c r="G185" s="67">
        <f t="shared" si="5"/>
        <v>0.34567901234567905</v>
      </c>
    </row>
    <row r="186" spans="1:7" x14ac:dyDescent="0.2">
      <c r="A186" t="s">
        <v>250</v>
      </c>
      <c r="B186" s="48">
        <v>0.48</v>
      </c>
      <c r="F186" s="14">
        <f t="shared" si="6"/>
        <v>0.24999999999999997</v>
      </c>
      <c r="G186" s="67">
        <f t="shared" si="5"/>
        <v>0.3086419753086419</v>
      </c>
    </row>
    <row r="187" spans="1:7" x14ac:dyDescent="0.2">
      <c r="A187" t="s">
        <v>153</v>
      </c>
      <c r="B187" s="73">
        <v>0.6</v>
      </c>
      <c r="F187" s="14">
        <f t="shared" si="6"/>
        <v>0.37</v>
      </c>
      <c r="G187" s="67">
        <f t="shared" si="5"/>
        <v>0.4567901234567901</v>
      </c>
    </row>
    <row r="188" spans="1:7" x14ac:dyDescent="0.2">
      <c r="A188" s="65"/>
      <c r="B188" s="48"/>
    </row>
    <row r="189" spans="1:7" x14ac:dyDescent="0.2">
      <c r="B189" s="48"/>
    </row>
    <row r="190" spans="1:7" x14ac:dyDescent="0.2">
      <c r="B190" s="48"/>
    </row>
    <row r="191" spans="1:7" x14ac:dyDescent="0.2">
      <c r="B191" s="48"/>
    </row>
    <row r="192" spans="1:7" x14ac:dyDescent="0.2">
      <c r="B192" s="48"/>
    </row>
    <row r="193" spans="2:2" x14ac:dyDescent="0.2">
      <c r="B193" s="48"/>
    </row>
    <row r="194" spans="2:2" x14ac:dyDescent="0.2">
      <c r="B194" s="48"/>
    </row>
    <row r="195" spans="2:2" x14ac:dyDescent="0.2">
      <c r="B195" s="48"/>
    </row>
    <row r="196" spans="2:2" x14ac:dyDescent="0.2">
      <c r="B196" s="48"/>
    </row>
    <row r="197" spans="2:2" x14ac:dyDescent="0.2">
      <c r="B197" s="48"/>
    </row>
    <row r="198" spans="2:2" x14ac:dyDescent="0.2">
      <c r="B198" s="48"/>
    </row>
    <row r="199" spans="2:2" x14ac:dyDescent="0.2">
      <c r="B199" s="48"/>
    </row>
    <row r="200" spans="2:2" x14ac:dyDescent="0.2">
      <c r="B200" s="48"/>
    </row>
    <row r="201" spans="2:2" x14ac:dyDescent="0.2">
      <c r="B201" s="48"/>
    </row>
    <row r="202" spans="2:2" x14ac:dyDescent="0.2">
      <c r="B202" s="48"/>
    </row>
    <row r="203" spans="2:2" x14ac:dyDescent="0.2">
      <c r="B203" s="48"/>
    </row>
    <row r="204" spans="2:2" x14ac:dyDescent="0.2">
      <c r="B204" s="48"/>
    </row>
    <row r="205" spans="2:2" x14ac:dyDescent="0.2">
      <c r="B205" s="48"/>
    </row>
    <row r="206" spans="2:2" x14ac:dyDescent="0.2">
      <c r="B206" s="48"/>
    </row>
    <row r="207" spans="2:2" x14ac:dyDescent="0.2">
      <c r="B207" s="48"/>
    </row>
    <row r="208" spans="2:2" x14ac:dyDescent="0.2">
      <c r="B208" s="48"/>
    </row>
    <row r="209" spans="2:2" x14ac:dyDescent="0.2">
      <c r="B209" s="48"/>
    </row>
    <row r="210" spans="2:2" x14ac:dyDescent="0.2">
      <c r="B210" s="48"/>
    </row>
    <row r="211" spans="2:2" x14ac:dyDescent="0.2">
      <c r="B211" s="48"/>
    </row>
    <row r="212" spans="2:2" x14ac:dyDescent="0.2">
      <c r="B212" s="48"/>
    </row>
    <row r="213" spans="2:2" x14ac:dyDescent="0.2">
      <c r="B213" s="48"/>
    </row>
    <row r="214" spans="2:2" x14ac:dyDescent="0.2">
      <c r="B214" s="48"/>
    </row>
    <row r="215" spans="2:2" x14ac:dyDescent="0.2">
      <c r="B215" s="48"/>
    </row>
    <row r="216" spans="2:2" x14ac:dyDescent="0.2">
      <c r="B216" s="48"/>
    </row>
    <row r="217" spans="2:2" x14ac:dyDescent="0.2">
      <c r="B217" s="48"/>
    </row>
  </sheetData>
  <phoneticPr fontId="0" type="noConversion"/>
  <pageMargins left="0.75" right="0.75" top="1" bottom="1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88"/>
  <sheetViews>
    <sheetView workbookViewId="0"/>
  </sheetViews>
  <sheetFormatPr baseColWidth="10" defaultColWidth="11.42578125" defaultRowHeight="12.75" x14ac:dyDescent="0.2"/>
  <cols>
    <col min="1" max="1" width="26.85546875" customWidth="1"/>
    <col min="2" max="2" width="15.28515625" customWidth="1"/>
    <col min="3" max="3" width="30.5703125" customWidth="1"/>
  </cols>
  <sheetData>
    <row r="1" spans="1:4" ht="14.25" customHeight="1" x14ac:dyDescent="0.2">
      <c r="A1" s="75" t="s">
        <v>351</v>
      </c>
      <c r="B1" s="12" t="s">
        <v>345</v>
      </c>
      <c r="C1" s="78" t="s">
        <v>128</v>
      </c>
      <c r="D1" t="s">
        <v>341</v>
      </c>
    </row>
    <row r="2" spans="1:4" x14ac:dyDescent="0.2">
      <c r="A2" s="27" t="s">
        <v>266</v>
      </c>
      <c r="B2" s="52">
        <v>0</v>
      </c>
    </row>
    <row r="3" spans="1:4" x14ac:dyDescent="0.2">
      <c r="A3" s="27" t="s">
        <v>157</v>
      </c>
      <c r="B3" s="52">
        <v>2.4691358024691343E-2</v>
      </c>
    </row>
    <row r="4" spans="1:4" x14ac:dyDescent="0.2">
      <c r="A4" s="27" t="s">
        <v>159</v>
      </c>
      <c r="B4" s="52">
        <v>3.7037037037037035E-2</v>
      </c>
    </row>
    <row r="5" spans="1:4" x14ac:dyDescent="0.2">
      <c r="A5" s="27" t="s">
        <v>158</v>
      </c>
      <c r="B5" s="52">
        <v>7.4074074074074028E-2</v>
      </c>
    </row>
    <row r="6" spans="1:4" x14ac:dyDescent="0.2">
      <c r="A6" s="27" t="s">
        <v>160</v>
      </c>
      <c r="B6" s="52">
        <v>8.6419753086419721E-2</v>
      </c>
    </row>
    <row r="7" spans="1:4" x14ac:dyDescent="0.2">
      <c r="A7" s="27" t="s">
        <v>314</v>
      </c>
      <c r="B7" s="52">
        <v>0.12345679012345678</v>
      </c>
    </row>
    <row r="8" spans="1:4" x14ac:dyDescent="0.2">
      <c r="A8" s="27" t="s">
        <v>228</v>
      </c>
      <c r="B8" s="52">
        <v>0.13580246913580249</v>
      </c>
    </row>
    <row r="9" spans="1:4" x14ac:dyDescent="0.2">
      <c r="A9" t="s">
        <v>171</v>
      </c>
      <c r="B9" s="52">
        <v>0.13580246913580249</v>
      </c>
    </row>
    <row r="10" spans="1:4" x14ac:dyDescent="0.2">
      <c r="A10" s="27" t="s">
        <v>222</v>
      </c>
      <c r="B10" s="52">
        <v>0.16049382716049379</v>
      </c>
    </row>
    <row r="11" spans="1:4" x14ac:dyDescent="0.2">
      <c r="A11" t="s">
        <v>260</v>
      </c>
      <c r="B11" s="52">
        <v>0.18518518518518517</v>
      </c>
    </row>
    <row r="12" spans="1:4" x14ac:dyDescent="0.2">
      <c r="A12" t="s">
        <v>173</v>
      </c>
      <c r="B12" s="52">
        <v>0.19753086419753085</v>
      </c>
    </row>
    <row r="13" spans="1:4" x14ac:dyDescent="0.2">
      <c r="A13" t="s">
        <v>172</v>
      </c>
      <c r="B13" s="52">
        <v>0.20987654320987653</v>
      </c>
    </row>
    <row r="14" spans="1:4" x14ac:dyDescent="0.2">
      <c r="A14" t="s">
        <v>174</v>
      </c>
      <c r="B14" s="52">
        <v>0.20987654320987653</v>
      </c>
    </row>
    <row r="15" spans="1:4" x14ac:dyDescent="0.2">
      <c r="A15" s="27" t="s">
        <v>310</v>
      </c>
      <c r="B15" s="52">
        <v>0.22222222222222215</v>
      </c>
    </row>
    <row r="16" spans="1:4" x14ac:dyDescent="0.2">
      <c r="A16" t="s">
        <v>325</v>
      </c>
      <c r="B16" s="52">
        <v>0.22222222222222215</v>
      </c>
    </row>
    <row r="17" spans="1:2" x14ac:dyDescent="0.2">
      <c r="A17" t="s">
        <v>182</v>
      </c>
      <c r="B17" s="52">
        <v>0.23456790123456786</v>
      </c>
    </row>
    <row r="18" spans="1:2" x14ac:dyDescent="0.2">
      <c r="A18" t="s">
        <v>175</v>
      </c>
      <c r="B18" s="52">
        <v>0.23456790123456786</v>
      </c>
    </row>
    <row r="19" spans="1:2" x14ac:dyDescent="0.2">
      <c r="A19" t="s">
        <v>183</v>
      </c>
      <c r="B19" s="52">
        <v>0.23456790123456786</v>
      </c>
    </row>
    <row r="20" spans="1:2" x14ac:dyDescent="0.2">
      <c r="A20" t="s">
        <v>258</v>
      </c>
      <c r="B20" s="52">
        <v>0.25925925925925924</v>
      </c>
    </row>
    <row r="21" spans="1:2" x14ac:dyDescent="0.2">
      <c r="A21" t="s">
        <v>167</v>
      </c>
      <c r="B21" s="52">
        <v>0.25925925925925924</v>
      </c>
    </row>
    <row r="22" spans="1:2" x14ac:dyDescent="0.2">
      <c r="A22" s="27" t="s">
        <v>221</v>
      </c>
      <c r="B22" s="52">
        <v>0.27160493827160492</v>
      </c>
    </row>
    <row r="23" spans="1:2" x14ac:dyDescent="0.2">
      <c r="A23" s="27" t="s">
        <v>309</v>
      </c>
      <c r="B23" s="52">
        <v>0.27160493827160492</v>
      </c>
    </row>
    <row r="24" spans="1:2" x14ac:dyDescent="0.2">
      <c r="A24" s="27" t="s">
        <v>265</v>
      </c>
      <c r="B24" s="52">
        <v>0.27160493827160492</v>
      </c>
    </row>
    <row r="25" spans="1:2" x14ac:dyDescent="0.2">
      <c r="A25" t="s">
        <v>168</v>
      </c>
      <c r="B25" s="52">
        <v>0.27160493827160492</v>
      </c>
    </row>
    <row r="26" spans="1:2" x14ac:dyDescent="0.2">
      <c r="A26" t="s">
        <v>170</v>
      </c>
      <c r="B26" s="52">
        <v>0.27160493827160492</v>
      </c>
    </row>
    <row r="27" spans="1:2" x14ac:dyDescent="0.2">
      <c r="A27" t="s">
        <v>147</v>
      </c>
      <c r="B27" s="52">
        <v>0.27160493827160492</v>
      </c>
    </row>
    <row r="28" spans="1:2" x14ac:dyDescent="0.2">
      <c r="A28" t="s">
        <v>176</v>
      </c>
      <c r="B28" s="52">
        <v>0.27160493827160492</v>
      </c>
    </row>
    <row r="29" spans="1:2" x14ac:dyDescent="0.2">
      <c r="A29" t="s">
        <v>177</v>
      </c>
      <c r="B29" s="52">
        <v>0.27160493827160492</v>
      </c>
    </row>
    <row r="30" spans="1:2" x14ac:dyDescent="0.2">
      <c r="A30" t="s">
        <v>169</v>
      </c>
      <c r="B30" s="52">
        <v>0.2839506172839506</v>
      </c>
    </row>
    <row r="31" spans="1:2" x14ac:dyDescent="0.2">
      <c r="A31" t="s">
        <v>317</v>
      </c>
      <c r="B31" s="52">
        <v>0.2839506172839506</v>
      </c>
    </row>
    <row r="32" spans="1:2" x14ac:dyDescent="0.2">
      <c r="A32" t="s">
        <v>238</v>
      </c>
      <c r="B32" s="52">
        <v>0.2839506172839506</v>
      </c>
    </row>
    <row r="33" spans="1:2" x14ac:dyDescent="0.2">
      <c r="A33" t="s">
        <v>243</v>
      </c>
      <c r="B33" s="52">
        <v>0.2839506172839506</v>
      </c>
    </row>
    <row r="34" spans="1:2" x14ac:dyDescent="0.2">
      <c r="A34" t="s">
        <v>184</v>
      </c>
      <c r="B34" s="52">
        <v>0.29629629629629622</v>
      </c>
    </row>
    <row r="35" spans="1:2" x14ac:dyDescent="0.2">
      <c r="A35" t="s">
        <v>233</v>
      </c>
      <c r="B35" s="52">
        <v>0.29629629629629622</v>
      </c>
    </row>
    <row r="36" spans="1:2" x14ac:dyDescent="0.2">
      <c r="A36" t="s">
        <v>291</v>
      </c>
      <c r="B36" s="52">
        <v>0.29629629629629622</v>
      </c>
    </row>
    <row r="37" spans="1:2" x14ac:dyDescent="0.2">
      <c r="A37" t="s">
        <v>293</v>
      </c>
      <c r="B37" s="52">
        <v>0.29629629629629622</v>
      </c>
    </row>
    <row r="38" spans="1:2" x14ac:dyDescent="0.2">
      <c r="A38" t="s">
        <v>327</v>
      </c>
      <c r="B38" s="52">
        <v>0.29629629629629622</v>
      </c>
    </row>
    <row r="39" spans="1:2" x14ac:dyDescent="0.2">
      <c r="A39" t="s">
        <v>298</v>
      </c>
      <c r="B39" s="52">
        <v>0.29629629629629622</v>
      </c>
    </row>
    <row r="40" spans="1:2" x14ac:dyDescent="0.2">
      <c r="A40" t="s">
        <v>235</v>
      </c>
      <c r="B40" s="52">
        <v>0.29629629629629622</v>
      </c>
    </row>
    <row r="41" spans="1:2" x14ac:dyDescent="0.2">
      <c r="A41" t="s">
        <v>331</v>
      </c>
      <c r="B41" s="52">
        <v>0.29629629629629622</v>
      </c>
    </row>
    <row r="42" spans="1:2" x14ac:dyDescent="0.2">
      <c r="A42" t="s">
        <v>146</v>
      </c>
      <c r="B42" s="52">
        <v>0.29629629629629622</v>
      </c>
    </row>
    <row r="43" spans="1:2" x14ac:dyDescent="0.2">
      <c r="A43" t="s">
        <v>148</v>
      </c>
      <c r="B43" s="52">
        <v>0.29629629629629622</v>
      </c>
    </row>
    <row r="44" spans="1:2" x14ac:dyDescent="0.2">
      <c r="A44" t="s">
        <v>245</v>
      </c>
      <c r="B44" s="52">
        <v>0.29629629629629622</v>
      </c>
    </row>
    <row r="45" spans="1:2" x14ac:dyDescent="0.2">
      <c r="A45" t="s">
        <v>181</v>
      </c>
      <c r="B45" s="52">
        <v>0.29629629629629622</v>
      </c>
    </row>
    <row r="46" spans="1:2" x14ac:dyDescent="0.2">
      <c r="A46" t="s">
        <v>186</v>
      </c>
      <c r="B46" s="52">
        <v>0.3086419753086419</v>
      </c>
    </row>
    <row r="47" spans="1:2" x14ac:dyDescent="0.2">
      <c r="A47" t="s">
        <v>290</v>
      </c>
      <c r="B47" s="52">
        <v>0.3086419753086419</v>
      </c>
    </row>
    <row r="48" spans="1:2" x14ac:dyDescent="0.2">
      <c r="A48" t="s">
        <v>302</v>
      </c>
      <c r="B48" s="52">
        <v>0.3086419753086419</v>
      </c>
    </row>
    <row r="49" spans="1:2" x14ac:dyDescent="0.2">
      <c r="A49" t="s">
        <v>242</v>
      </c>
      <c r="B49" s="52">
        <v>0.3086419753086419</v>
      </c>
    </row>
    <row r="50" spans="1:2" x14ac:dyDescent="0.2">
      <c r="A50" t="s">
        <v>189</v>
      </c>
      <c r="B50" s="52">
        <v>0.3086419753086419</v>
      </c>
    </row>
    <row r="51" spans="1:2" x14ac:dyDescent="0.2">
      <c r="A51" t="s">
        <v>250</v>
      </c>
      <c r="B51" s="52">
        <v>0.3086419753086419</v>
      </c>
    </row>
    <row r="52" spans="1:2" x14ac:dyDescent="0.2">
      <c r="A52" s="27" t="s">
        <v>220</v>
      </c>
      <c r="B52" s="52">
        <v>0.32098765432098764</v>
      </c>
    </row>
    <row r="53" spans="1:2" x14ac:dyDescent="0.2">
      <c r="A53" t="s">
        <v>249</v>
      </c>
      <c r="B53" s="52">
        <v>0.32098765432098764</v>
      </c>
    </row>
    <row r="54" spans="1:2" x14ac:dyDescent="0.2">
      <c r="A54" t="s">
        <v>185</v>
      </c>
      <c r="B54" s="52">
        <v>0.32098765432098764</v>
      </c>
    </row>
    <row r="55" spans="1:2" x14ac:dyDescent="0.2">
      <c r="A55" t="s">
        <v>284</v>
      </c>
      <c r="B55" s="52">
        <v>0.32098765432098764</v>
      </c>
    </row>
    <row r="56" spans="1:2" x14ac:dyDescent="0.2">
      <c r="A56" t="s">
        <v>297</v>
      </c>
      <c r="B56" s="52">
        <v>0.32098765432098764</v>
      </c>
    </row>
    <row r="57" spans="1:2" x14ac:dyDescent="0.2">
      <c r="A57" t="s">
        <v>301</v>
      </c>
      <c r="B57" s="52">
        <v>0.32098765432098764</v>
      </c>
    </row>
    <row r="58" spans="1:2" x14ac:dyDescent="0.2">
      <c r="A58" t="s">
        <v>318</v>
      </c>
      <c r="B58" s="52">
        <v>0.32098765432098764</v>
      </c>
    </row>
    <row r="59" spans="1:2" x14ac:dyDescent="0.2">
      <c r="A59" t="s">
        <v>270</v>
      </c>
      <c r="B59" s="52">
        <v>0.32098765432098764</v>
      </c>
    </row>
    <row r="60" spans="1:2" x14ac:dyDescent="0.2">
      <c r="A60" t="s">
        <v>246</v>
      </c>
      <c r="B60" s="52">
        <v>0.32098765432098764</v>
      </c>
    </row>
    <row r="61" spans="1:2" x14ac:dyDescent="0.2">
      <c r="A61" t="s">
        <v>259</v>
      </c>
      <c r="B61" s="52">
        <v>0.33333333333333331</v>
      </c>
    </row>
    <row r="62" spans="1:2" x14ac:dyDescent="0.2">
      <c r="A62" t="s">
        <v>285</v>
      </c>
      <c r="B62" s="52">
        <v>0.33333333333333331</v>
      </c>
    </row>
    <row r="63" spans="1:2" x14ac:dyDescent="0.2">
      <c r="A63" t="s">
        <v>313</v>
      </c>
      <c r="B63" s="52">
        <v>0.33333333333333331</v>
      </c>
    </row>
    <row r="64" spans="1:2" x14ac:dyDescent="0.2">
      <c r="A64" t="s">
        <v>188</v>
      </c>
      <c r="B64" s="52">
        <v>0.33333333333333331</v>
      </c>
    </row>
    <row r="65" spans="1:2" x14ac:dyDescent="0.2">
      <c r="A65" t="s">
        <v>178</v>
      </c>
      <c r="B65" s="52">
        <v>0.33333333333333331</v>
      </c>
    </row>
    <row r="66" spans="1:2" x14ac:dyDescent="0.2">
      <c r="A66" t="s">
        <v>120</v>
      </c>
      <c r="B66" s="52">
        <v>0.34567901234567905</v>
      </c>
    </row>
    <row r="67" spans="1:2" x14ac:dyDescent="0.2">
      <c r="A67" t="s">
        <v>322</v>
      </c>
      <c r="B67" s="52">
        <v>0.34567901234567905</v>
      </c>
    </row>
    <row r="68" spans="1:2" x14ac:dyDescent="0.2">
      <c r="A68" t="s">
        <v>323</v>
      </c>
      <c r="B68" s="52">
        <v>0.34567901234567905</v>
      </c>
    </row>
    <row r="69" spans="1:2" x14ac:dyDescent="0.2">
      <c r="A69" t="s">
        <v>207</v>
      </c>
      <c r="B69" s="52">
        <v>0.34567901234567905</v>
      </c>
    </row>
    <row r="70" spans="1:2" x14ac:dyDescent="0.2">
      <c r="A70" t="s">
        <v>187</v>
      </c>
      <c r="B70" s="52">
        <v>0.34567901234567905</v>
      </c>
    </row>
    <row r="71" spans="1:2" x14ac:dyDescent="0.2">
      <c r="A71" t="s">
        <v>275</v>
      </c>
      <c r="B71" s="52">
        <v>0.34567901234567905</v>
      </c>
    </row>
    <row r="72" spans="1:2" x14ac:dyDescent="0.2">
      <c r="A72" t="s">
        <v>286</v>
      </c>
      <c r="B72" s="52">
        <v>0.34567901234567905</v>
      </c>
    </row>
    <row r="73" spans="1:2" x14ac:dyDescent="0.2">
      <c r="A73" t="s">
        <v>288</v>
      </c>
      <c r="B73" s="52">
        <v>0.34567901234567905</v>
      </c>
    </row>
    <row r="74" spans="1:2" x14ac:dyDescent="0.2">
      <c r="A74" t="s">
        <v>320</v>
      </c>
      <c r="B74" s="52">
        <v>0.34567901234567905</v>
      </c>
    </row>
    <row r="75" spans="1:2" x14ac:dyDescent="0.2">
      <c r="A75" t="s">
        <v>179</v>
      </c>
      <c r="B75" s="52">
        <v>0.34567901234567905</v>
      </c>
    </row>
    <row r="76" spans="1:2" x14ac:dyDescent="0.2">
      <c r="A76" s="27" t="s">
        <v>264</v>
      </c>
      <c r="B76" s="52">
        <v>0.35802469135802473</v>
      </c>
    </row>
    <row r="77" spans="1:2" x14ac:dyDescent="0.2">
      <c r="A77" t="s">
        <v>229</v>
      </c>
      <c r="B77" s="52">
        <v>0.35802469135802473</v>
      </c>
    </row>
    <row r="78" spans="1:2" x14ac:dyDescent="0.2">
      <c r="A78" t="s">
        <v>124</v>
      </c>
      <c r="B78" s="52">
        <v>0.35802469135802473</v>
      </c>
    </row>
    <row r="79" spans="1:2" x14ac:dyDescent="0.2">
      <c r="A79" t="s">
        <v>283</v>
      </c>
      <c r="B79" s="52">
        <v>0.35802469135802473</v>
      </c>
    </row>
    <row r="80" spans="1:2" x14ac:dyDescent="0.2">
      <c r="A80" t="s">
        <v>287</v>
      </c>
      <c r="B80" s="52">
        <v>0.35802469135802473</v>
      </c>
    </row>
    <row r="81" spans="1:2" x14ac:dyDescent="0.2">
      <c r="A81" t="s">
        <v>303</v>
      </c>
      <c r="B81" s="52">
        <v>0.35802469135802473</v>
      </c>
    </row>
    <row r="82" spans="1:2" x14ac:dyDescent="0.2">
      <c r="A82" t="s">
        <v>319</v>
      </c>
      <c r="B82" s="52">
        <v>0.35802469135802473</v>
      </c>
    </row>
    <row r="83" spans="1:2" x14ac:dyDescent="0.2">
      <c r="A83" t="s">
        <v>299</v>
      </c>
      <c r="B83" s="52">
        <v>0.35802469135802473</v>
      </c>
    </row>
    <row r="84" spans="1:2" x14ac:dyDescent="0.2">
      <c r="A84" t="s">
        <v>296</v>
      </c>
      <c r="B84" s="52">
        <v>0.35802469135802473</v>
      </c>
    </row>
    <row r="85" spans="1:2" x14ac:dyDescent="0.2">
      <c r="A85" t="s">
        <v>292</v>
      </c>
      <c r="B85" s="52">
        <v>0.37037037037037041</v>
      </c>
    </row>
    <row r="86" spans="1:2" x14ac:dyDescent="0.2">
      <c r="A86" t="s">
        <v>294</v>
      </c>
      <c r="B86" s="52">
        <v>0.37037037037037041</v>
      </c>
    </row>
    <row r="87" spans="1:2" x14ac:dyDescent="0.2">
      <c r="A87" t="s">
        <v>307</v>
      </c>
      <c r="B87" s="52">
        <v>0.37037037037037041</v>
      </c>
    </row>
    <row r="88" spans="1:2" x14ac:dyDescent="0.2">
      <c r="A88" t="s">
        <v>300</v>
      </c>
      <c r="B88" s="52">
        <v>0.37037037037037041</v>
      </c>
    </row>
    <row r="89" spans="1:2" x14ac:dyDescent="0.2">
      <c r="A89" t="s">
        <v>247</v>
      </c>
      <c r="B89" s="52">
        <v>0.37037037037037041</v>
      </c>
    </row>
    <row r="90" spans="1:2" x14ac:dyDescent="0.2">
      <c r="A90" t="s">
        <v>121</v>
      </c>
      <c r="B90" s="52">
        <v>0.38271604938271608</v>
      </c>
    </row>
    <row r="91" spans="1:2" x14ac:dyDescent="0.2">
      <c r="A91" t="s">
        <v>330</v>
      </c>
      <c r="B91" s="52">
        <v>0.38271604938271608</v>
      </c>
    </row>
    <row r="92" spans="1:2" x14ac:dyDescent="0.2">
      <c r="A92" t="s">
        <v>254</v>
      </c>
      <c r="B92" s="52">
        <v>0.38271604938271608</v>
      </c>
    </row>
    <row r="93" spans="1:2" x14ac:dyDescent="0.2">
      <c r="A93" t="s">
        <v>262</v>
      </c>
      <c r="B93" s="52">
        <v>0.38271604938271608</v>
      </c>
    </row>
    <row r="94" spans="1:2" x14ac:dyDescent="0.2">
      <c r="A94" t="s">
        <v>326</v>
      </c>
      <c r="B94" s="52">
        <v>0.38271604938271608</v>
      </c>
    </row>
    <row r="95" spans="1:2" x14ac:dyDescent="0.2">
      <c r="A95" t="s">
        <v>289</v>
      </c>
      <c r="B95" s="52">
        <v>0.38271604938271608</v>
      </c>
    </row>
    <row r="96" spans="1:2" x14ac:dyDescent="0.2">
      <c r="A96" t="s">
        <v>316</v>
      </c>
      <c r="B96" s="52">
        <v>0.38271604938271608</v>
      </c>
    </row>
    <row r="97" spans="1:2" x14ac:dyDescent="0.2">
      <c r="A97" t="s">
        <v>312</v>
      </c>
      <c r="B97" s="52">
        <v>0.38271604938271608</v>
      </c>
    </row>
    <row r="98" spans="1:2" x14ac:dyDescent="0.2">
      <c r="A98" t="s">
        <v>241</v>
      </c>
      <c r="B98" s="52">
        <v>0.38271604938271608</v>
      </c>
    </row>
    <row r="99" spans="1:2" x14ac:dyDescent="0.2">
      <c r="A99" t="s">
        <v>203</v>
      </c>
      <c r="B99" s="52">
        <v>0.39506172839506176</v>
      </c>
    </row>
    <row r="100" spans="1:2" x14ac:dyDescent="0.2">
      <c r="A100" t="s">
        <v>239</v>
      </c>
      <c r="B100" s="52">
        <v>0.39506172839506176</v>
      </c>
    </row>
    <row r="101" spans="1:2" x14ac:dyDescent="0.2">
      <c r="A101" t="s">
        <v>234</v>
      </c>
      <c r="B101" s="52">
        <v>0.39506172839506176</v>
      </c>
    </row>
    <row r="102" spans="1:2" x14ac:dyDescent="0.2">
      <c r="A102" t="s">
        <v>145</v>
      </c>
      <c r="B102" s="52">
        <v>0.39506172839506176</v>
      </c>
    </row>
    <row r="103" spans="1:2" x14ac:dyDescent="0.2">
      <c r="A103" s="26" t="s">
        <v>248</v>
      </c>
      <c r="B103" s="52">
        <v>0.39506172839506176</v>
      </c>
    </row>
    <row r="104" spans="1:2" x14ac:dyDescent="0.2">
      <c r="A104" t="s">
        <v>119</v>
      </c>
      <c r="B104" s="52">
        <v>0.4074074074074075</v>
      </c>
    </row>
    <row r="105" spans="1:2" x14ac:dyDescent="0.2">
      <c r="A105" t="s">
        <v>244</v>
      </c>
      <c r="B105" s="52">
        <v>0.41</v>
      </c>
    </row>
    <row r="106" spans="1:2" x14ac:dyDescent="0.2">
      <c r="A106" t="s">
        <v>328</v>
      </c>
      <c r="B106" s="52">
        <v>0.41975308641975301</v>
      </c>
    </row>
    <row r="107" spans="1:2" x14ac:dyDescent="0.2">
      <c r="A107" t="s">
        <v>329</v>
      </c>
      <c r="B107" s="52">
        <v>0.41975308641975301</v>
      </c>
    </row>
    <row r="108" spans="1:2" x14ac:dyDescent="0.2">
      <c r="A108" t="s">
        <v>193</v>
      </c>
      <c r="B108" s="52">
        <v>0.41975308641975301</v>
      </c>
    </row>
    <row r="109" spans="1:2" x14ac:dyDescent="0.2">
      <c r="A109" t="s">
        <v>208</v>
      </c>
      <c r="B109" s="52">
        <v>0.41975308641975301</v>
      </c>
    </row>
    <row r="110" spans="1:2" x14ac:dyDescent="0.2">
      <c r="A110" t="s">
        <v>236</v>
      </c>
      <c r="B110" s="52">
        <v>0.41975308641975301</v>
      </c>
    </row>
    <row r="111" spans="1:2" x14ac:dyDescent="0.2">
      <c r="A111" t="s">
        <v>308</v>
      </c>
      <c r="B111" s="52">
        <v>0.41975308641975301</v>
      </c>
    </row>
    <row r="112" spans="1:2" x14ac:dyDescent="0.2">
      <c r="A112" t="s">
        <v>282</v>
      </c>
      <c r="B112" s="52">
        <v>0.43209876543209869</v>
      </c>
    </row>
    <row r="113" spans="1:2" x14ac:dyDescent="0.2">
      <c r="A113" t="s">
        <v>311</v>
      </c>
      <c r="B113" s="52">
        <v>0.43209876543209869</v>
      </c>
    </row>
    <row r="114" spans="1:2" x14ac:dyDescent="0.2">
      <c r="A114" t="s">
        <v>231</v>
      </c>
      <c r="B114" s="52">
        <v>0.44444444444444442</v>
      </c>
    </row>
    <row r="115" spans="1:2" x14ac:dyDescent="0.2">
      <c r="A115" t="s">
        <v>210</v>
      </c>
      <c r="B115" s="52">
        <v>0.44444444444444442</v>
      </c>
    </row>
    <row r="116" spans="1:2" x14ac:dyDescent="0.2">
      <c r="A116" t="s">
        <v>197</v>
      </c>
      <c r="B116" s="52">
        <v>0.44444444444444442</v>
      </c>
    </row>
    <row r="117" spans="1:2" x14ac:dyDescent="0.2">
      <c r="A117" t="s">
        <v>232</v>
      </c>
      <c r="B117" s="52">
        <v>0.44444444444444442</v>
      </c>
    </row>
    <row r="118" spans="1:2" x14ac:dyDescent="0.2">
      <c r="A118" t="s">
        <v>280</v>
      </c>
      <c r="B118" s="52">
        <v>0.44444444444444442</v>
      </c>
    </row>
    <row r="119" spans="1:2" x14ac:dyDescent="0.2">
      <c r="A119" t="s">
        <v>306</v>
      </c>
      <c r="B119" s="52">
        <v>0.44444444444444442</v>
      </c>
    </row>
    <row r="120" spans="1:2" x14ac:dyDescent="0.2">
      <c r="A120" t="s">
        <v>263</v>
      </c>
      <c r="B120" s="52">
        <v>0.44444444444444442</v>
      </c>
    </row>
    <row r="121" spans="1:2" x14ac:dyDescent="0.2">
      <c r="A121" t="s">
        <v>295</v>
      </c>
      <c r="B121" s="52">
        <v>0.44444444444444442</v>
      </c>
    </row>
    <row r="122" spans="1:2" x14ac:dyDescent="0.2">
      <c r="A122" t="s">
        <v>269</v>
      </c>
      <c r="B122" s="52">
        <v>0.44444444444444442</v>
      </c>
    </row>
    <row r="123" spans="1:2" x14ac:dyDescent="0.2">
      <c r="A123" s="27" t="s">
        <v>225</v>
      </c>
      <c r="B123" s="52">
        <v>0.4567901234567901</v>
      </c>
    </row>
    <row r="124" spans="1:2" x14ac:dyDescent="0.2">
      <c r="A124" t="s">
        <v>211</v>
      </c>
      <c r="B124" s="52">
        <v>0.4567901234567901</v>
      </c>
    </row>
    <row r="125" spans="1:2" x14ac:dyDescent="0.2">
      <c r="A125" t="s">
        <v>202</v>
      </c>
      <c r="B125" s="52">
        <v>0.4567901234567901</v>
      </c>
    </row>
    <row r="126" spans="1:2" x14ac:dyDescent="0.2">
      <c r="A126" t="s">
        <v>257</v>
      </c>
      <c r="B126" s="52">
        <v>0.4567901234567901</v>
      </c>
    </row>
    <row r="127" spans="1:2" x14ac:dyDescent="0.2">
      <c r="A127" t="s">
        <v>149</v>
      </c>
      <c r="B127" s="52">
        <v>0.4567901234567901</v>
      </c>
    </row>
    <row r="128" spans="1:2" x14ac:dyDescent="0.2">
      <c r="A128" t="s">
        <v>278</v>
      </c>
      <c r="B128" s="52">
        <v>0.4567901234567901</v>
      </c>
    </row>
    <row r="129" spans="1:2" x14ac:dyDescent="0.2">
      <c r="A129" t="s">
        <v>240</v>
      </c>
      <c r="B129" s="52">
        <v>0.4567901234567901</v>
      </c>
    </row>
    <row r="130" spans="1:2" x14ac:dyDescent="0.2">
      <c r="A130" t="s">
        <v>237</v>
      </c>
      <c r="B130" s="52">
        <v>0.4567901234567901</v>
      </c>
    </row>
    <row r="131" spans="1:2" x14ac:dyDescent="0.2">
      <c r="A131" t="s">
        <v>153</v>
      </c>
      <c r="B131" s="52">
        <v>0.4567901234567901</v>
      </c>
    </row>
    <row r="132" spans="1:2" x14ac:dyDescent="0.2">
      <c r="A132" t="s">
        <v>213</v>
      </c>
      <c r="B132" s="52">
        <v>0.46913580246913578</v>
      </c>
    </row>
    <row r="133" spans="1:2" x14ac:dyDescent="0.2">
      <c r="A133" t="s">
        <v>122</v>
      </c>
      <c r="B133" s="52">
        <v>0.46913580246913578</v>
      </c>
    </row>
    <row r="134" spans="1:2" x14ac:dyDescent="0.2">
      <c r="A134" t="s">
        <v>198</v>
      </c>
      <c r="B134" s="52">
        <v>0.46913580246913578</v>
      </c>
    </row>
    <row r="135" spans="1:2" x14ac:dyDescent="0.2">
      <c r="A135" t="s">
        <v>277</v>
      </c>
      <c r="B135" s="52">
        <v>0.46913580246913578</v>
      </c>
    </row>
    <row r="136" spans="1:2" x14ac:dyDescent="0.2">
      <c r="A136" t="s">
        <v>305</v>
      </c>
      <c r="B136" s="52">
        <v>0.46913580246913578</v>
      </c>
    </row>
    <row r="137" spans="1:2" x14ac:dyDescent="0.2">
      <c r="A137" t="s">
        <v>152</v>
      </c>
      <c r="B137" s="52">
        <v>0.48148148148148145</v>
      </c>
    </row>
    <row r="138" spans="1:2" x14ac:dyDescent="0.2">
      <c r="A138" t="s">
        <v>279</v>
      </c>
      <c r="B138" s="52">
        <v>0.48148148148148145</v>
      </c>
    </row>
    <row r="139" spans="1:2" x14ac:dyDescent="0.2">
      <c r="A139" t="s">
        <v>196</v>
      </c>
      <c r="B139" s="52">
        <v>0.49382716049382713</v>
      </c>
    </row>
    <row r="140" spans="1:2" x14ac:dyDescent="0.2">
      <c r="A140" t="s">
        <v>191</v>
      </c>
      <c r="B140" s="52">
        <v>0.49382716049382713</v>
      </c>
    </row>
    <row r="141" spans="1:2" x14ac:dyDescent="0.2">
      <c r="A141" t="s">
        <v>281</v>
      </c>
      <c r="B141" s="52">
        <v>0.49382716049382713</v>
      </c>
    </row>
    <row r="142" spans="1:2" x14ac:dyDescent="0.2">
      <c r="A142" t="s">
        <v>217</v>
      </c>
      <c r="B142" s="52">
        <v>0.50617283950617287</v>
      </c>
    </row>
    <row r="143" spans="1:2" x14ac:dyDescent="0.2">
      <c r="A143" t="s">
        <v>224</v>
      </c>
      <c r="B143" s="52">
        <v>0.50617283950617287</v>
      </c>
    </row>
    <row r="144" spans="1:2" x14ac:dyDescent="0.2">
      <c r="A144" t="s">
        <v>192</v>
      </c>
      <c r="B144" s="52">
        <v>0.50617283950617287</v>
      </c>
    </row>
    <row r="145" spans="1:2" x14ac:dyDescent="0.2">
      <c r="A145" t="s">
        <v>212</v>
      </c>
      <c r="B145" s="52">
        <v>0.51851851851851849</v>
      </c>
    </row>
    <row r="146" spans="1:2" x14ac:dyDescent="0.2">
      <c r="A146" t="s">
        <v>219</v>
      </c>
      <c r="B146" s="52">
        <v>0.51851851851851849</v>
      </c>
    </row>
    <row r="147" spans="1:2" x14ac:dyDescent="0.2">
      <c r="A147" t="s">
        <v>204</v>
      </c>
      <c r="B147" s="52">
        <v>0.51851851851851849</v>
      </c>
    </row>
    <row r="148" spans="1:2" x14ac:dyDescent="0.2">
      <c r="A148" t="s">
        <v>205</v>
      </c>
      <c r="B148" s="52">
        <v>0.51851851851851849</v>
      </c>
    </row>
    <row r="149" spans="1:2" x14ac:dyDescent="0.2">
      <c r="A149" t="s">
        <v>150</v>
      </c>
      <c r="B149" s="52">
        <v>0.51851851851851849</v>
      </c>
    </row>
    <row r="150" spans="1:2" x14ac:dyDescent="0.2">
      <c r="A150" t="s">
        <v>272</v>
      </c>
      <c r="B150" s="52">
        <v>0.53086419753086422</v>
      </c>
    </row>
    <row r="151" spans="1:2" x14ac:dyDescent="0.2">
      <c r="A151" t="s">
        <v>199</v>
      </c>
      <c r="B151" s="52">
        <v>0.54320987654320996</v>
      </c>
    </row>
    <row r="152" spans="1:2" x14ac:dyDescent="0.2">
      <c r="A152" t="s">
        <v>261</v>
      </c>
      <c r="B152" s="52">
        <v>0.54320987654320996</v>
      </c>
    </row>
    <row r="153" spans="1:2" x14ac:dyDescent="0.2">
      <c r="A153" s="27" t="s">
        <v>227</v>
      </c>
      <c r="B153" s="52">
        <v>0.55555555555555558</v>
      </c>
    </row>
    <row r="154" spans="1:2" x14ac:dyDescent="0.2">
      <c r="A154" t="s">
        <v>216</v>
      </c>
      <c r="B154" s="52">
        <v>0.55555555555555558</v>
      </c>
    </row>
    <row r="155" spans="1:2" x14ac:dyDescent="0.2">
      <c r="A155" t="s">
        <v>218</v>
      </c>
      <c r="B155" s="52">
        <v>0.55555555555555558</v>
      </c>
    </row>
    <row r="156" spans="1:2" x14ac:dyDescent="0.2">
      <c r="A156" t="s">
        <v>255</v>
      </c>
      <c r="B156" s="52">
        <v>0.55555555555555558</v>
      </c>
    </row>
    <row r="157" spans="1:2" x14ac:dyDescent="0.2">
      <c r="A157" t="s">
        <v>200</v>
      </c>
      <c r="B157" s="52">
        <v>0.55555555555555558</v>
      </c>
    </row>
    <row r="158" spans="1:2" x14ac:dyDescent="0.2">
      <c r="A158" t="s">
        <v>201</v>
      </c>
      <c r="B158" s="52">
        <v>0.55555555555555558</v>
      </c>
    </row>
    <row r="159" spans="1:2" x14ac:dyDescent="0.2">
      <c r="A159" t="s">
        <v>131</v>
      </c>
      <c r="B159" s="52">
        <v>0.55555555555555558</v>
      </c>
    </row>
    <row r="160" spans="1:2" x14ac:dyDescent="0.2">
      <c r="A160" s="27" t="s">
        <v>154</v>
      </c>
      <c r="B160" s="52">
        <v>0.5679012345679012</v>
      </c>
    </row>
    <row r="161" spans="1:2" x14ac:dyDescent="0.2">
      <c r="A161" t="s">
        <v>273</v>
      </c>
      <c r="B161" s="52">
        <v>0.5679012345679012</v>
      </c>
    </row>
    <row r="162" spans="1:2" x14ac:dyDescent="0.2">
      <c r="A162" t="s">
        <v>130</v>
      </c>
      <c r="B162" s="52">
        <v>0.5679012345679012</v>
      </c>
    </row>
    <row r="163" spans="1:2" x14ac:dyDescent="0.2">
      <c r="A163" t="s">
        <v>151</v>
      </c>
      <c r="B163" s="52">
        <v>0.5679012345679012</v>
      </c>
    </row>
    <row r="164" spans="1:2" x14ac:dyDescent="0.2">
      <c r="A164" t="s">
        <v>253</v>
      </c>
      <c r="B164" s="52">
        <v>0.58024691358024683</v>
      </c>
    </row>
    <row r="165" spans="1:2" x14ac:dyDescent="0.2">
      <c r="A165" t="s">
        <v>268</v>
      </c>
      <c r="B165" s="52">
        <v>0.58024691358024683</v>
      </c>
    </row>
    <row r="166" spans="1:2" x14ac:dyDescent="0.2">
      <c r="A166" t="s">
        <v>194</v>
      </c>
      <c r="B166" s="52">
        <v>0.59259259259259256</v>
      </c>
    </row>
    <row r="167" spans="1:2" x14ac:dyDescent="0.2">
      <c r="A167" t="s">
        <v>304</v>
      </c>
      <c r="B167" s="52">
        <v>0.59259259259259256</v>
      </c>
    </row>
    <row r="168" spans="1:2" x14ac:dyDescent="0.2">
      <c r="A168" t="s">
        <v>274</v>
      </c>
      <c r="B168" s="52">
        <v>0.60493827160493818</v>
      </c>
    </row>
    <row r="169" spans="1:2" x14ac:dyDescent="0.2">
      <c r="A169" t="s">
        <v>271</v>
      </c>
      <c r="B169" s="52">
        <v>0.60493827160493818</v>
      </c>
    </row>
    <row r="170" spans="1:2" x14ac:dyDescent="0.2">
      <c r="A170" t="s">
        <v>252</v>
      </c>
      <c r="B170" s="52">
        <v>0.62962962962962965</v>
      </c>
    </row>
    <row r="171" spans="1:2" x14ac:dyDescent="0.2">
      <c r="A171" s="27" t="s">
        <v>223</v>
      </c>
      <c r="B171" s="52">
        <v>0.64197530864197527</v>
      </c>
    </row>
    <row r="172" spans="1:2" x14ac:dyDescent="0.2">
      <c r="A172" t="s">
        <v>276</v>
      </c>
      <c r="B172" s="52">
        <v>0.66666666666666663</v>
      </c>
    </row>
    <row r="173" spans="1:2" x14ac:dyDescent="0.2">
      <c r="A173" t="s">
        <v>230</v>
      </c>
      <c r="B173" s="52">
        <v>0.67901234567901236</v>
      </c>
    </row>
    <row r="174" spans="1:2" x14ac:dyDescent="0.2">
      <c r="A174" t="s">
        <v>214</v>
      </c>
      <c r="B174" s="52">
        <v>0.6913580246913581</v>
      </c>
    </row>
    <row r="175" spans="1:2" x14ac:dyDescent="0.2">
      <c r="A175" s="27" t="s">
        <v>226</v>
      </c>
      <c r="B175" s="52">
        <v>0.70370370370370372</v>
      </c>
    </row>
    <row r="176" spans="1:2" x14ac:dyDescent="0.2">
      <c r="A176" s="27" t="s">
        <v>251</v>
      </c>
      <c r="B176" s="52">
        <v>0.7407407407407407</v>
      </c>
    </row>
    <row r="177" spans="1:2" x14ac:dyDescent="0.2">
      <c r="A177" s="27" t="s">
        <v>156</v>
      </c>
      <c r="B177" s="52">
        <v>0.7407407407407407</v>
      </c>
    </row>
    <row r="178" spans="1:2" x14ac:dyDescent="0.2">
      <c r="A178" t="s">
        <v>256</v>
      </c>
      <c r="B178" s="52">
        <v>0.75308641975308632</v>
      </c>
    </row>
    <row r="179" spans="1:2" x14ac:dyDescent="0.2">
      <c r="A179" t="s">
        <v>215</v>
      </c>
      <c r="B179" s="52">
        <v>0.80246913580246915</v>
      </c>
    </row>
    <row r="180" spans="1:2" x14ac:dyDescent="0.2">
      <c r="A180" s="27" t="s">
        <v>155</v>
      </c>
      <c r="B180" s="52">
        <v>0.85185185185185186</v>
      </c>
    </row>
    <row r="181" spans="1:2" x14ac:dyDescent="0.2">
      <c r="A181" s="27" t="s">
        <v>195</v>
      </c>
      <c r="B181" s="52">
        <v>0.86419753086419759</v>
      </c>
    </row>
    <row r="182" spans="1:2" x14ac:dyDescent="0.2">
      <c r="A182" t="s">
        <v>123</v>
      </c>
      <c r="B182" s="52">
        <v>1</v>
      </c>
    </row>
    <row r="183" spans="1:2" x14ac:dyDescent="0.2">
      <c r="A183" s="27" t="s">
        <v>267</v>
      </c>
      <c r="B183" s="52" t="s">
        <v>110</v>
      </c>
    </row>
    <row r="184" spans="1:2" x14ac:dyDescent="0.2">
      <c r="A184" t="s">
        <v>206</v>
      </c>
      <c r="B184" s="52" t="s">
        <v>110</v>
      </c>
    </row>
    <row r="185" spans="1:2" x14ac:dyDescent="0.2">
      <c r="A185" t="s">
        <v>209</v>
      </c>
      <c r="B185" s="52" t="s">
        <v>110</v>
      </c>
    </row>
    <row r="186" spans="1:2" x14ac:dyDescent="0.2">
      <c r="A186" s="65"/>
      <c r="B186" s="52" t="s">
        <v>110</v>
      </c>
    </row>
    <row r="188" spans="1:2" x14ac:dyDescent="0.2">
      <c r="A188" s="65"/>
    </row>
  </sheetData>
  <phoneticPr fontId="0" type="noConversion"/>
  <pageMargins left="0.75" right="0.75" top="1" bottom="1" header="0.4921259845" footer="0.492125984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17"/>
  <sheetViews>
    <sheetView workbookViewId="0"/>
  </sheetViews>
  <sheetFormatPr baseColWidth="10" defaultColWidth="11.42578125" defaultRowHeight="12.75" x14ac:dyDescent="0.2"/>
  <cols>
    <col min="1" max="1" width="40.5703125" customWidth="1"/>
    <col min="2" max="2" width="12.140625" style="66" customWidth="1"/>
    <col min="3" max="3" width="5.42578125" style="26" customWidth="1"/>
    <col min="4" max="4" width="5.7109375" style="26" customWidth="1"/>
    <col min="5" max="5" width="18.28515625" style="26" customWidth="1"/>
    <col min="6" max="6" width="10.5703125" style="26" customWidth="1"/>
    <col min="7" max="7" width="14.85546875" style="26" customWidth="1"/>
    <col min="8" max="8" width="10.5703125" style="26" customWidth="1"/>
    <col min="9" max="9" width="10.7109375" style="26" customWidth="1"/>
    <col min="10" max="16384" width="11.42578125" style="26"/>
  </cols>
  <sheetData>
    <row r="1" spans="1:9" customFormat="1" x14ac:dyDescent="0.2">
      <c r="A1" s="75" t="s">
        <v>332</v>
      </c>
      <c r="B1" s="53" t="s">
        <v>344</v>
      </c>
      <c r="C1" s="53" t="s">
        <v>333</v>
      </c>
      <c r="D1" s="53" t="s">
        <v>334</v>
      </c>
      <c r="E1" s="53" t="s">
        <v>335</v>
      </c>
      <c r="F1" s="53" t="s">
        <v>343</v>
      </c>
      <c r="G1" s="53" t="s">
        <v>342</v>
      </c>
      <c r="H1" s="53" t="s">
        <v>336</v>
      </c>
      <c r="I1" s="53" t="s">
        <v>337</v>
      </c>
    </row>
    <row r="2" spans="1:9" customFormat="1" ht="51" customHeight="1" x14ac:dyDescent="0.2">
      <c r="A2" s="77" t="s">
        <v>127</v>
      </c>
      <c r="B2" s="48"/>
      <c r="C2" s="52">
        <f>MIN(B3:B187)</f>
        <v>0.23</v>
      </c>
      <c r="D2" s="52">
        <f>MAX(B3:B187)</f>
        <v>0.91</v>
      </c>
      <c r="E2" s="52">
        <f>D2-C2</f>
        <v>0.68</v>
      </c>
      <c r="G2" s="76" t="s">
        <v>341</v>
      </c>
      <c r="H2" s="52">
        <f>MIN(G3:G187)</f>
        <v>0</v>
      </c>
      <c r="I2" s="52">
        <f>MAX(G3:G187)</f>
        <v>1</v>
      </c>
    </row>
    <row r="3" spans="1:9" x14ac:dyDescent="0.2">
      <c r="A3" s="27" t="s">
        <v>220</v>
      </c>
      <c r="B3" s="48">
        <v>0.46</v>
      </c>
      <c r="F3" s="14">
        <f>B3-0.23</f>
        <v>0.23</v>
      </c>
      <c r="G3" s="67">
        <f>F3/0.68</f>
        <v>0.33823529411764702</v>
      </c>
    </row>
    <row r="4" spans="1:9" x14ac:dyDescent="0.2">
      <c r="A4" s="27" t="s">
        <v>310</v>
      </c>
      <c r="B4" s="48">
        <v>0.41</v>
      </c>
      <c r="F4" s="14">
        <f t="shared" ref="F4:F67" si="0">B4-0.23</f>
        <v>0.17999999999999997</v>
      </c>
      <c r="G4" s="67">
        <f t="shared" ref="G4:G67" si="1">F4/0.68</f>
        <v>0.26470588235294112</v>
      </c>
    </row>
    <row r="5" spans="1:9" x14ac:dyDescent="0.2">
      <c r="A5" s="27" t="s">
        <v>221</v>
      </c>
      <c r="B5" s="48">
        <v>0.45</v>
      </c>
      <c r="F5" s="14">
        <f t="shared" si="0"/>
        <v>0.22</v>
      </c>
      <c r="G5" s="67">
        <f t="shared" si="1"/>
        <v>0.32352941176470584</v>
      </c>
    </row>
    <row r="6" spans="1:9" x14ac:dyDescent="0.2">
      <c r="A6" s="27" t="s">
        <v>309</v>
      </c>
      <c r="B6" s="48">
        <v>0.45</v>
      </c>
      <c r="F6" s="14">
        <f t="shared" si="0"/>
        <v>0.22</v>
      </c>
      <c r="G6" s="67">
        <f t="shared" si="1"/>
        <v>0.32352941176470584</v>
      </c>
    </row>
    <row r="7" spans="1:9" x14ac:dyDescent="0.2">
      <c r="A7" s="27" t="s">
        <v>222</v>
      </c>
      <c r="B7" s="48">
        <v>0.34</v>
      </c>
      <c r="F7" s="14">
        <f t="shared" si="0"/>
        <v>0.11000000000000001</v>
      </c>
      <c r="G7" s="67">
        <f t="shared" si="1"/>
        <v>0.16176470588235295</v>
      </c>
    </row>
    <row r="8" spans="1:9" x14ac:dyDescent="0.2">
      <c r="A8" s="27" t="s">
        <v>314</v>
      </c>
      <c r="B8" s="48">
        <v>0.33</v>
      </c>
      <c r="F8" s="14">
        <f t="shared" si="0"/>
        <v>0.1</v>
      </c>
      <c r="G8" s="67">
        <f t="shared" si="1"/>
        <v>0.14705882352941177</v>
      </c>
    </row>
    <row r="9" spans="1:9" x14ac:dyDescent="0.2">
      <c r="A9" s="27" t="s">
        <v>266</v>
      </c>
      <c r="B9" s="48">
        <v>0.23</v>
      </c>
      <c r="F9" s="14">
        <f t="shared" si="0"/>
        <v>0</v>
      </c>
      <c r="G9" s="67">
        <f t="shared" si="1"/>
        <v>0</v>
      </c>
    </row>
    <row r="10" spans="1:9" x14ac:dyDescent="0.2">
      <c r="A10" s="27" t="s">
        <v>223</v>
      </c>
      <c r="B10" s="48">
        <v>0.7</v>
      </c>
      <c r="F10" s="14">
        <f t="shared" si="0"/>
        <v>0.47</v>
      </c>
      <c r="G10" s="67">
        <f t="shared" si="1"/>
        <v>0.69117647058823517</v>
      </c>
    </row>
    <row r="11" spans="1:9" x14ac:dyDescent="0.2">
      <c r="A11" s="27" t="s">
        <v>225</v>
      </c>
      <c r="B11" s="48">
        <v>0.49</v>
      </c>
      <c r="F11" s="14">
        <f t="shared" si="0"/>
        <v>0.26</v>
      </c>
      <c r="G11" s="67">
        <f t="shared" si="1"/>
        <v>0.38235294117647056</v>
      </c>
    </row>
    <row r="12" spans="1:9" x14ac:dyDescent="0.2">
      <c r="A12" s="27" t="s">
        <v>265</v>
      </c>
      <c r="B12" s="48">
        <v>0.4</v>
      </c>
      <c r="F12" s="14">
        <f t="shared" si="0"/>
        <v>0.17</v>
      </c>
      <c r="G12" s="67">
        <f t="shared" si="1"/>
        <v>0.25</v>
      </c>
    </row>
    <row r="13" spans="1:9" x14ac:dyDescent="0.2">
      <c r="A13" s="27" t="s">
        <v>264</v>
      </c>
      <c r="B13" s="48">
        <v>0.51</v>
      </c>
      <c r="F13" s="14">
        <f t="shared" si="0"/>
        <v>0.28000000000000003</v>
      </c>
      <c r="G13" s="67">
        <f t="shared" si="1"/>
        <v>0.41176470588235298</v>
      </c>
    </row>
    <row r="14" spans="1:9" x14ac:dyDescent="0.2">
      <c r="A14" s="27" t="s">
        <v>226</v>
      </c>
      <c r="B14" s="48">
        <v>0.62</v>
      </c>
      <c r="F14" s="14">
        <f t="shared" si="0"/>
        <v>0.39</v>
      </c>
      <c r="G14" s="67">
        <f t="shared" si="1"/>
        <v>0.57352941176470584</v>
      </c>
    </row>
    <row r="15" spans="1:9" x14ac:dyDescent="0.2">
      <c r="A15" s="27" t="s">
        <v>227</v>
      </c>
      <c r="B15" s="48">
        <v>0.44</v>
      </c>
      <c r="F15" s="14">
        <f t="shared" si="0"/>
        <v>0.21</v>
      </c>
      <c r="G15" s="67">
        <f t="shared" si="1"/>
        <v>0.30882352941176466</v>
      </c>
    </row>
    <row r="16" spans="1:9" x14ac:dyDescent="0.2">
      <c r="A16" s="27" t="s">
        <v>228</v>
      </c>
      <c r="B16" s="48">
        <v>0.34</v>
      </c>
      <c r="F16" s="14">
        <f t="shared" si="0"/>
        <v>0.11000000000000001</v>
      </c>
      <c r="G16" s="67">
        <f t="shared" si="1"/>
        <v>0.16176470588235295</v>
      </c>
    </row>
    <row r="17" spans="1:7" x14ac:dyDescent="0.2">
      <c r="A17" s="27" t="s">
        <v>267</v>
      </c>
      <c r="B17" s="48" t="s">
        <v>110</v>
      </c>
      <c r="F17" s="67" t="s">
        <v>110</v>
      </c>
      <c r="G17" s="67" t="s">
        <v>110</v>
      </c>
    </row>
    <row r="18" spans="1:7" x14ac:dyDescent="0.2">
      <c r="A18" s="27" t="s">
        <v>157</v>
      </c>
      <c r="B18" s="48" t="s">
        <v>110</v>
      </c>
      <c r="F18" s="67" t="s">
        <v>110</v>
      </c>
      <c r="G18" s="67" t="s">
        <v>110</v>
      </c>
    </row>
    <row r="19" spans="1:7" x14ac:dyDescent="0.2">
      <c r="A19" s="27" t="s">
        <v>158</v>
      </c>
      <c r="B19" s="48" t="s">
        <v>110</v>
      </c>
      <c r="F19" s="67" t="s">
        <v>110</v>
      </c>
      <c r="G19" s="67" t="s">
        <v>110</v>
      </c>
    </row>
    <row r="20" spans="1:7" x14ac:dyDescent="0.2">
      <c r="A20" s="27" t="s">
        <v>159</v>
      </c>
      <c r="B20" s="48" t="s">
        <v>110</v>
      </c>
      <c r="F20" s="67" t="s">
        <v>110</v>
      </c>
      <c r="G20" s="67" t="s">
        <v>110</v>
      </c>
    </row>
    <row r="21" spans="1:7" x14ac:dyDescent="0.2">
      <c r="A21" s="27" t="s">
        <v>160</v>
      </c>
      <c r="B21" s="48" t="s">
        <v>110</v>
      </c>
      <c r="F21" s="67" t="s">
        <v>110</v>
      </c>
      <c r="G21" s="67" t="s">
        <v>110</v>
      </c>
    </row>
    <row r="22" spans="1:7" x14ac:dyDescent="0.2">
      <c r="A22" s="27" t="s">
        <v>251</v>
      </c>
      <c r="B22" s="48">
        <v>0.74</v>
      </c>
      <c r="F22" s="14">
        <f t="shared" si="0"/>
        <v>0.51</v>
      </c>
      <c r="G22" s="67">
        <f t="shared" si="1"/>
        <v>0.75</v>
      </c>
    </row>
    <row r="23" spans="1:7" x14ac:dyDescent="0.2">
      <c r="A23" s="27" t="s">
        <v>154</v>
      </c>
      <c r="B23" s="48">
        <v>0.67</v>
      </c>
      <c r="F23" s="14">
        <f t="shared" si="0"/>
        <v>0.44000000000000006</v>
      </c>
      <c r="G23" s="67">
        <f t="shared" si="1"/>
        <v>0.6470588235294118</v>
      </c>
    </row>
    <row r="24" spans="1:7" x14ac:dyDescent="0.2">
      <c r="A24" s="27" t="s">
        <v>155</v>
      </c>
      <c r="B24" s="48">
        <v>0.84</v>
      </c>
      <c r="F24" s="14">
        <f t="shared" si="0"/>
        <v>0.61</v>
      </c>
      <c r="G24" s="67">
        <f t="shared" si="1"/>
        <v>0.89705882352941169</v>
      </c>
    </row>
    <row r="25" spans="1:7" x14ac:dyDescent="0.2">
      <c r="A25" s="27" t="s">
        <v>195</v>
      </c>
      <c r="B25" s="48">
        <v>0.91</v>
      </c>
      <c r="F25" s="14">
        <f t="shared" si="0"/>
        <v>0.68</v>
      </c>
      <c r="G25" s="67">
        <f t="shared" si="1"/>
        <v>1</v>
      </c>
    </row>
    <row r="26" spans="1:7" x14ac:dyDescent="0.2">
      <c r="A26" s="27" t="s">
        <v>156</v>
      </c>
      <c r="B26" s="48">
        <v>0.78</v>
      </c>
      <c r="F26" s="14">
        <f t="shared" si="0"/>
        <v>0.55000000000000004</v>
      </c>
      <c r="G26" s="67">
        <f t="shared" si="1"/>
        <v>0.80882352941176472</v>
      </c>
    </row>
    <row r="27" spans="1:7" x14ac:dyDescent="0.2">
      <c r="A27" t="s">
        <v>252</v>
      </c>
      <c r="B27" s="48">
        <v>0.65</v>
      </c>
      <c r="F27" s="14">
        <f t="shared" si="0"/>
        <v>0.42000000000000004</v>
      </c>
      <c r="G27" s="67">
        <f t="shared" si="1"/>
        <v>0.61764705882352944</v>
      </c>
    </row>
    <row r="28" spans="1:7" x14ac:dyDescent="0.2">
      <c r="A28" t="s">
        <v>214</v>
      </c>
      <c r="B28" s="48">
        <v>0.68</v>
      </c>
      <c r="F28" s="14">
        <f t="shared" si="0"/>
        <v>0.45000000000000007</v>
      </c>
      <c r="G28" s="67">
        <f t="shared" si="1"/>
        <v>0.66176470588235303</v>
      </c>
    </row>
    <row r="29" spans="1:7" x14ac:dyDescent="0.2">
      <c r="A29" t="s">
        <v>215</v>
      </c>
      <c r="B29" s="48">
        <v>0.71</v>
      </c>
      <c r="F29" s="14">
        <f t="shared" si="0"/>
        <v>0.48</v>
      </c>
      <c r="G29" s="67">
        <f t="shared" si="1"/>
        <v>0.70588235294117641</v>
      </c>
    </row>
    <row r="30" spans="1:7" x14ac:dyDescent="0.2">
      <c r="A30" t="s">
        <v>216</v>
      </c>
      <c r="B30" s="48">
        <v>0.57999999999999996</v>
      </c>
      <c r="F30" s="14">
        <f t="shared" si="0"/>
        <v>0.35</v>
      </c>
      <c r="G30" s="67">
        <f t="shared" si="1"/>
        <v>0.51470588235294112</v>
      </c>
    </row>
    <row r="31" spans="1:7" x14ac:dyDescent="0.2">
      <c r="A31" t="s">
        <v>217</v>
      </c>
      <c r="B31" s="48">
        <v>0.55000000000000004</v>
      </c>
      <c r="F31" s="14">
        <f t="shared" si="0"/>
        <v>0.32000000000000006</v>
      </c>
      <c r="G31" s="67">
        <f t="shared" si="1"/>
        <v>0.4705882352941177</v>
      </c>
    </row>
    <row r="32" spans="1:7" x14ac:dyDescent="0.2">
      <c r="A32" t="s">
        <v>229</v>
      </c>
      <c r="B32" s="48">
        <v>0.46</v>
      </c>
      <c r="F32" s="14">
        <f t="shared" si="0"/>
        <v>0.23</v>
      </c>
      <c r="G32" s="67">
        <f t="shared" si="1"/>
        <v>0.33823529411764702</v>
      </c>
    </row>
    <row r="33" spans="1:7" x14ac:dyDescent="0.2">
      <c r="A33" t="s">
        <v>211</v>
      </c>
      <c r="B33" s="48">
        <v>0.52</v>
      </c>
      <c r="F33" s="14">
        <f t="shared" si="0"/>
        <v>0.29000000000000004</v>
      </c>
      <c r="G33" s="67">
        <f t="shared" si="1"/>
        <v>0.42647058823529416</v>
      </c>
    </row>
    <row r="34" spans="1:7" x14ac:dyDescent="0.2">
      <c r="A34" t="s">
        <v>123</v>
      </c>
      <c r="B34" s="48">
        <v>0.57999999999999996</v>
      </c>
      <c r="F34" s="14">
        <f t="shared" si="0"/>
        <v>0.35</v>
      </c>
      <c r="G34" s="67">
        <f t="shared" si="1"/>
        <v>0.51470588235294112</v>
      </c>
    </row>
    <row r="35" spans="1:7" x14ac:dyDescent="0.2">
      <c r="A35" t="s">
        <v>212</v>
      </c>
      <c r="B35" s="48">
        <v>0.56000000000000005</v>
      </c>
      <c r="F35" s="14">
        <f t="shared" si="0"/>
        <v>0.33000000000000007</v>
      </c>
      <c r="G35" s="67">
        <f t="shared" si="1"/>
        <v>0.48529411764705888</v>
      </c>
    </row>
    <row r="36" spans="1:7" x14ac:dyDescent="0.2">
      <c r="A36" t="s">
        <v>213</v>
      </c>
      <c r="B36" s="48">
        <v>0.56000000000000005</v>
      </c>
      <c r="F36" s="14">
        <f t="shared" si="0"/>
        <v>0.33000000000000007</v>
      </c>
      <c r="G36" s="67">
        <f t="shared" si="1"/>
        <v>0.48529411764705888</v>
      </c>
    </row>
    <row r="37" spans="1:7" x14ac:dyDescent="0.2">
      <c r="A37" t="s">
        <v>230</v>
      </c>
      <c r="B37" s="48">
        <v>0.72</v>
      </c>
      <c r="F37" s="14">
        <f t="shared" si="0"/>
        <v>0.49</v>
      </c>
      <c r="G37" s="67">
        <f t="shared" si="1"/>
        <v>0.72058823529411753</v>
      </c>
    </row>
    <row r="38" spans="1:7" x14ac:dyDescent="0.2">
      <c r="A38" t="s">
        <v>119</v>
      </c>
      <c r="B38" s="48">
        <v>0.51</v>
      </c>
      <c r="F38" s="14">
        <f t="shared" si="0"/>
        <v>0.28000000000000003</v>
      </c>
      <c r="G38" s="67">
        <f t="shared" si="1"/>
        <v>0.41176470588235298</v>
      </c>
    </row>
    <row r="39" spans="1:7" x14ac:dyDescent="0.2">
      <c r="A39" t="s">
        <v>120</v>
      </c>
      <c r="B39" s="48">
        <v>0.49</v>
      </c>
      <c r="F39" s="14">
        <f t="shared" si="0"/>
        <v>0.26</v>
      </c>
      <c r="G39" s="67">
        <f t="shared" si="1"/>
        <v>0.38235294117647056</v>
      </c>
    </row>
    <row r="40" spans="1:7" x14ac:dyDescent="0.2">
      <c r="A40" t="s">
        <v>121</v>
      </c>
      <c r="B40" s="48">
        <v>0.49</v>
      </c>
      <c r="F40" s="14">
        <f t="shared" si="0"/>
        <v>0.26</v>
      </c>
      <c r="G40" s="67">
        <f t="shared" si="1"/>
        <v>0.38235294117647056</v>
      </c>
    </row>
    <row r="41" spans="1:7" x14ac:dyDescent="0.2">
      <c r="A41" t="s">
        <v>122</v>
      </c>
      <c r="B41" s="48">
        <v>0.56999999999999995</v>
      </c>
      <c r="F41" s="14">
        <f t="shared" si="0"/>
        <v>0.33999999999999997</v>
      </c>
      <c r="G41" s="67">
        <f t="shared" si="1"/>
        <v>0.49999999999999994</v>
      </c>
    </row>
    <row r="42" spans="1:7" x14ac:dyDescent="0.2">
      <c r="A42" t="s">
        <v>322</v>
      </c>
      <c r="B42" s="48">
        <v>0.51</v>
      </c>
      <c r="F42" s="14">
        <f t="shared" si="0"/>
        <v>0.28000000000000003</v>
      </c>
      <c r="G42" s="67">
        <f t="shared" si="1"/>
        <v>0.41176470588235298</v>
      </c>
    </row>
    <row r="43" spans="1:7" x14ac:dyDescent="0.2">
      <c r="A43" t="s">
        <v>323</v>
      </c>
      <c r="B43" s="48">
        <v>0.44</v>
      </c>
      <c r="F43" s="14">
        <f t="shared" si="0"/>
        <v>0.21</v>
      </c>
      <c r="G43" s="67">
        <f t="shared" si="1"/>
        <v>0.30882352941176466</v>
      </c>
    </row>
    <row r="44" spans="1:7" x14ac:dyDescent="0.2">
      <c r="A44" t="s">
        <v>253</v>
      </c>
      <c r="B44" s="48">
        <v>0.68</v>
      </c>
      <c r="F44" s="14">
        <f t="shared" si="0"/>
        <v>0.45000000000000007</v>
      </c>
      <c r="G44" s="67">
        <f t="shared" si="1"/>
        <v>0.66176470588235303</v>
      </c>
    </row>
    <row r="45" spans="1:7" x14ac:dyDescent="0.2">
      <c r="A45" t="s">
        <v>272</v>
      </c>
      <c r="B45" s="48">
        <v>0.59</v>
      </c>
      <c r="F45" s="14">
        <f t="shared" si="0"/>
        <v>0.36</v>
      </c>
      <c r="G45" s="67">
        <f t="shared" si="1"/>
        <v>0.52941176470588225</v>
      </c>
    </row>
    <row r="46" spans="1:7" x14ac:dyDescent="0.2">
      <c r="A46" t="s">
        <v>273</v>
      </c>
      <c r="B46" s="48">
        <v>0.66</v>
      </c>
      <c r="F46" s="14">
        <f t="shared" si="0"/>
        <v>0.43000000000000005</v>
      </c>
      <c r="G46" s="67">
        <f t="shared" si="1"/>
        <v>0.63235294117647056</v>
      </c>
    </row>
    <row r="47" spans="1:7" x14ac:dyDescent="0.2">
      <c r="A47" t="s">
        <v>218</v>
      </c>
      <c r="B47" s="48">
        <v>0.63</v>
      </c>
      <c r="F47" s="14">
        <f t="shared" si="0"/>
        <v>0.4</v>
      </c>
      <c r="G47" s="67">
        <f t="shared" si="1"/>
        <v>0.58823529411764708</v>
      </c>
    </row>
    <row r="48" spans="1:7" x14ac:dyDescent="0.2">
      <c r="A48" t="s">
        <v>219</v>
      </c>
      <c r="B48" s="48">
        <v>0.59</v>
      </c>
      <c r="F48" s="14">
        <f t="shared" si="0"/>
        <v>0.36</v>
      </c>
      <c r="G48" s="67">
        <f t="shared" si="1"/>
        <v>0.52941176470588225</v>
      </c>
    </row>
    <row r="49" spans="1:7" x14ac:dyDescent="0.2">
      <c r="A49" t="s">
        <v>231</v>
      </c>
      <c r="B49" s="48">
        <v>0.51</v>
      </c>
      <c r="F49" s="14">
        <f t="shared" si="0"/>
        <v>0.28000000000000003</v>
      </c>
      <c r="G49" s="67">
        <f t="shared" si="1"/>
        <v>0.41176470588235298</v>
      </c>
    </row>
    <row r="50" spans="1:7" x14ac:dyDescent="0.2">
      <c r="A50" t="s">
        <v>124</v>
      </c>
      <c r="B50" s="48">
        <v>0.45</v>
      </c>
      <c r="F50" s="14">
        <f t="shared" si="0"/>
        <v>0.22</v>
      </c>
      <c r="G50" s="67">
        <f t="shared" si="1"/>
        <v>0.32352941176470584</v>
      </c>
    </row>
    <row r="51" spans="1:7" x14ac:dyDescent="0.2">
      <c r="A51" t="s">
        <v>328</v>
      </c>
      <c r="B51" s="48">
        <v>0.5</v>
      </c>
      <c r="F51" s="14">
        <f t="shared" si="0"/>
        <v>0.27</v>
      </c>
      <c r="G51" s="67">
        <f t="shared" si="1"/>
        <v>0.39705882352941174</v>
      </c>
    </row>
    <row r="52" spans="1:7" x14ac:dyDescent="0.2">
      <c r="A52" t="s">
        <v>329</v>
      </c>
      <c r="B52" s="48">
        <v>0.52</v>
      </c>
      <c r="F52" s="14">
        <f t="shared" si="0"/>
        <v>0.29000000000000004</v>
      </c>
      <c r="G52" s="67">
        <f t="shared" si="1"/>
        <v>0.42647058823529416</v>
      </c>
    </row>
    <row r="53" spans="1:7" x14ac:dyDescent="0.2">
      <c r="A53" t="s">
        <v>330</v>
      </c>
      <c r="B53" s="48">
        <v>0.48</v>
      </c>
      <c r="F53" s="14">
        <f t="shared" si="0"/>
        <v>0.24999999999999997</v>
      </c>
      <c r="G53" s="67">
        <f t="shared" si="1"/>
        <v>0.36764705882352933</v>
      </c>
    </row>
    <row r="54" spans="1:7" x14ac:dyDescent="0.2">
      <c r="A54" t="s">
        <v>254</v>
      </c>
      <c r="B54" s="48">
        <v>0.52</v>
      </c>
      <c r="F54" s="14">
        <f t="shared" si="0"/>
        <v>0.29000000000000004</v>
      </c>
      <c r="G54" s="67">
        <f t="shared" si="1"/>
        <v>0.42647058823529416</v>
      </c>
    </row>
    <row r="55" spans="1:7" x14ac:dyDescent="0.2">
      <c r="A55" t="s">
        <v>210</v>
      </c>
      <c r="B55" s="48">
        <v>0.55000000000000004</v>
      </c>
      <c r="F55" s="14">
        <f t="shared" si="0"/>
        <v>0.32000000000000006</v>
      </c>
      <c r="G55" s="67">
        <f t="shared" si="1"/>
        <v>0.4705882352941177</v>
      </c>
    </row>
    <row r="56" spans="1:7" x14ac:dyDescent="0.2">
      <c r="A56" t="s">
        <v>274</v>
      </c>
      <c r="B56" s="48">
        <v>0.61</v>
      </c>
      <c r="F56" s="14">
        <f t="shared" si="0"/>
        <v>0.38</v>
      </c>
      <c r="G56" s="67">
        <f t="shared" si="1"/>
        <v>0.55882352941176472</v>
      </c>
    </row>
    <row r="57" spans="1:7" x14ac:dyDescent="0.2">
      <c r="A57" t="s">
        <v>271</v>
      </c>
      <c r="B57" s="48">
        <v>0.64</v>
      </c>
      <c r="F57" s="14">
        <f t="shared" si="0"/>
        <v>0.41000000000000003</v>
      </c>
      <c r="G57" s="67">
        <f t="shared" si="1"/>
        <v>0.6029411764705882</v>
      </c>
    </row>
    <row r="58" spans="1:7" x14ac:dyDescent="0.2">
      <c r="A58" t="s">
        <v>268</v>
      </c>
      <c r="B58" s="48">
        <v>0.63</v>
      </c>
      <c r="F58" s="14">
        <f t="shared" si="0"/>
        <v>0.4</v>
      </c>
      <c r="G58" s="67">
        <f t="shared" si="1"/>
        <v>0.58823529411764708</v>
      </c>
    </row>
    <row r="59" spans="1:7" x14ac:dyDescent="0.2">
      <c r="A59" t="s">
        <v>255</v>
      </c>
      <c r="B59" s="48">
        <v>0.56000000000000005</v>
      </c>
      <c r="F59" s="14">
        <f t="shared" si="0"/>
        <v>0.33000000000000007</v>
      </c>
      <c r="G59" s="67">
        <f t="shared" si="1"/>
        <v>0.48529411764705888</v>
      </c>
    </row>
    <row r="60" spans="1:7" x14ac:dyDescent="0.2">
      <c r="A60" t="s">
        <v>196</v>
      </c>
      <c r="B60" s="48">
        <v>0.49</v>
      </c>
      <c r="F60" s="14">
        <f t="shared" si="0"/>
        <v>0.26</v>
      </c>
      <c r="G60" s="67">
        <f t="shared" si="1"/>
        <v>0.38235294117647056</v>
      </c>
    </row>
    <row r="61" spans="1:7" x14ac:dyDescent="0.2">
      <c r="A61" t="s">
        <v>197</v>
      </c>
      <c r="B61" s="48">
        <v>0.49</v>
      </c>
      <c r="F61" s="14">
        <f t="shared" si="0"/>
        <v>0.26</v>
      </c>
      <c r="G61" s="67">
        <f t="shared" si="1"/>
        <v>0.38235294117647056</v>
      </c>
    </row>
    <row r="62" spans="1:7" x14ac:dyDescent="0.2">
      <c r="A62" t="s">
        <v>198</v>
      </c>
      <c r="B62" s="48">
        <v>0.54</v>
      </c>
      <c r="F62" s="14">
        <f t="shared" si="0"/>
        <v>0.31000000000000005</v>
      </c>
      <c r="G62" s="67">
        <f t="shared" si="1"/>
        <v>0.45588235294117652</v>
      </c>
    </row>
    <row r="63" spans="1:7" x14ac:dyDescent="0.2">
      <c r="A63" t="s">
        <v>199</v>
      </c>
      <c r="B63" s="48">
        <v>0.56000000000000005</v>
      </c>
      <c r="F63" s="14">
        <f t="shared" si="0"/>
        <v>0.33000000000000007</v>
      </c>
      <c r="G63" s="67">
        <f t="shared" si="1"/>
        <v>0.48529411764705888</v>
      </c>
    </row>
    <row r="64" spans="1:7" x14ac:dyDescent="0.2">
      <c r="A64" t="s">
        <v>224</v>
      </c>
      <c r="B64" s="48">
        <v>0.54</v>
      </c>
      <c r="F64" s="14">
        <f t="shared" si="0"/>
        <v>0.31000000000000005</v>
      </c>
      <c r="G64" s="67">
        <f t="shared" si="1"/>
        <v>0.45588235294117652</v>
      </c>
    </row>
    <row r="65" spans="1:7" x14ac:dyDescent="0.2">
      <c r="A65" t="s">
        <v>200</v>
      </c>
      <c r="B65" s="48">
        <v>0.57999999999999996</v>
      </c>
      <c r="F65" s="14">
        <f t="shared" si="0"/>
        <v>0.35</v>
      </c>
      <c r="G65" s="67">
        <f t="shared" si="1"/>
        <v>0.51470588235294112</v>
      </c>
    </row>
    <row r="66" spans="1:7" x14ac:dyDescent="0.2">
      <c r="A66" t="s">
        <v>201</v>
      </c>
      <c r="B66" s="48">
        <v>0.56000000000000005</v>
      </c>
      <c r="F66" s="14">
        <f t="shared" si="0"/>
        <v>0.33000000000000007</v>
      </c>
      <c r="G66" s="67">
        <f t="shared" si="1"/>
        <v>0.48529411764705888</v>
      </c>
    </row>
    <row r="67" spans="1:7" x14ac:dyDescent="0.2">
      <c r="A67" t="s">
        <v>202</v>
      </c>
      <c r="B67" s="48">
        <v>0.5</v>
      </c>
      <c r="F67" s="14">
        <f t="shared" si="0"/>
        <v>0.27</v>
      </c>
      <c r="G67" s="67">
        <f t="shared" si="1"/>
        <v>0.39705882352941174</v>
      </c>
    </row>
    <row r="68" spans="1:7" x14ac:dyDescent="0.2">
      <c r="A68" t="s">
        <v>203</v>
      </c>
      <c r="B68" s="48">
        <v>0.49</v>
      </c>
      <c r="F68" s="14">
        <f t="shared" ref="F68:F131" si="2">B68-0.23</f>
        <v>0.26</v>
      </c>
      <c r="G68" s="67">
        <f t="shared" ref="G68:G131" si="3">F68/0.68</f>
        <v>0.38235294117647056</v>
      </c>
    </row>
    <row r="69" spans="1:7" x14ac:dyDescent="0.2">
      <c r="A69" t="s">
        <v>256</v>
      </c>
      <c r="B69" s="48">
        <v>0.78</v>
      </c>
      <c r="F69" s="14">
        <f t="shared" si="2"/>
        <v>0.55000000000000004</v>
      </c>
      <c r="G69" s="67">
        <f t="shared" si="3"/>
        <v>0.80882352941176472</v>
      </c>
    </row>
    <row r="70" spans="1:7" x14ac:dyDescent="0.2">
      <c r="A70" t="s">
        <v>130</v>
      </c>
      <c r="B70" s="48">
        <v>0.59</v>
      </c>
      <c r="F70" s="14">
        <f t="shared" si="2"/>
        <v>0.36</v>
      </c>
      <c r="G70" s="67">
        <f t="shared" si="3"/>
        <v>0.52941176470588225</v>
      </c>
    </row>
    <row r="71" spans="1:7" x14ac:dyDescent="0.2">
      <c r="A71" t="s">
        <v>204</v>
      </c>
      <c r="B71" s="48">
        <v>0.59</v>
      </c>
      <c r="F71" s="14">
        <f t="shared" si="2"/>
        <v>0.36</v>
      </c>
      <c r="G71" s="67">
        <f t="shared" si="3"/>
        <v>0.52941176470588225</v>
      </c>
    </row>
    <row r="72" spans="1:7" x14ac:dyDescent="0.2">
      <c r="A72" t="s">
        <v>131</v>
      </c>
      <c r="B72" s="48">
        <v>0.63</v>
      </c>
      <c r="F72" s="14">
        <f t="shared" si="2"/>
        <v>0.4</v>
      </c>
      <c r="G72" s="67">
        <f t="shared" si="3"/>
        <v>0.58823529411764708</v>
      </c>
    </row>
    <row r="73" spans="1:7" x14ac:dyDescent="0.2">
      <c r="A73" t="s">
        <v>205</v>
      </c>
      <c r="B73" s="48">
        <v>0.57999999999999996</v>
      </c>
      <c r="F73" s="14">
        <f t="shared" si="2"/>
        <v>0.35</v>
      </c>
      <c r="G73" s="67">
        <f t="shared" si="3"/>
        <v>0.51470588235294112</v>
      </c>
    </row>
    <row r="74" spans="1:7" x14ac:dyDescent="0.2">
      <c r="A74" t="s">
        <v>257</v>
      </c>
      <c r="B74" s="48">
        <v>0.54</v>
      </c>
      <c r="F74" s="14">
        <f t="shared" si="2"/>
        <v>0.31000000000000005</v>
      </c>
      <c r="G74" s="67">
        <f t="shared" si="3"/>
        <v>0.45588235294117652</v>
      </c>
    </row>
    <row r="75" spans="1:7" x14ac:dyDescent="0.2">
      <c r="A75" t="s">
        <v>149</v>
      </c>
      <c r="B75" s="48">
        <v>0.52</v>
      </c>
      <c r="F75" s="14">
        <f t="shared" si="2"/>
        <v>0.29000000000000004</v>
      </c>
      <c r="G75" s="67">
        <f t="shared" si="3"/>
        <v>0.42647058823529416</v>
      </c>
    </row>
    <row r="76" spans="1:7" x14ac:dyDescent="0.2">
      <c r="A76" t="s">
        <v>150</v>
      </c>
      <c r="B76" s="48">
        <v>0.62</v>
      </c>
      <c r="F76" s="14">
        <f t="shared" si="2"/>
        <v>0.39</v>
      </c>
      <c r="G76" s="67">
        <f t="shared" si="3"/>
        <v>0.57352941176470584</v>
      </c>
    </row>
    <row r="77" spans="1:7" x14ac:dyDescent="0.2">
      <c r="A77" t="s">
        <v>191</v>
      </c>
      <c r="B77" s="48">
        <v>0.56000000000000005</v>
      </c>
      <c r="F77" s="14">
        <f t="shared" si="2"/>
        <v>0.33000000000000007</v>
      </c>
      <c r="G77" s="67">
        <f t="shared" si="3"/>
        <v>0.48529411764705888</v>
      </c>
    </row>
    <row r="78" spans="1:7" x14ac:dyDescent="0.2">
      <c r="A78" t="s">
        <v>192</v>
      </c>
      <c r="B78" s="48">
        <v>0.55000000000000004</v>
      </c>
      <c r="F78" s="14">
        <f t="shared" si="2"/>
        <v>0.32000000000000006</v>
      </c>
      <c r="G78" s="67">
        <f t="shared" si="3"/>
        <v>0.4705882352941177</v>
      </c>
    </row>
    <row r="79" spans="1:7" x14ac:dyDescent="0.2">
      <c r="A79" t="s">
        <v>249</v>
      </c>
      <c r="B79" s="48">
        <v>0.39</v>
      </c>
      <c r="F79" s="14">
        <f t="shared" si="2"/>
        <v>0.16</v>
      </c>
      <c r="G79" s="67">
        <f t="shared" si="3"/>
        <v>0.23529411764705882</v>
      </c>
    </row>
    <row r="80" spans="1:7" x14ac:dyDescent="0.2">
      <c r="A80" t="s">
        <v>193</v>
      </c>
      <c r="B80" s="48">
        <v>0.5</v>
      </c>
      <c r="F80" s="14">
        <f t="shared" si="2"/>
        <v>0.27</v>
      </c>
      <c r="G80" s="67">
        <f t="shared" si="3"/>
        <v>0.39705882352941174</v>
      </c>
    </row>
    <row r="81" spans="1:7" x14ac:dyDescent="0.2">
      <c r="A81" t="s">
        <v>194</v>
      </c>
      <c r="B81" s="48">
        <v>0.63</v>
      </c>
      <c r="F81" s="14">
        <f t="shared" si="2"/>
        <v>0.4</v>
      </c>
      <c r="G81" s="67">
        <f t="shared" si="3"/>
        <v>0.58823529411764708</v>
      </c>
    </row>
    <row r="82" spans="1:7" x14ac:dyDescent="0.2">
      <c r="A82" t="s">
        <v>151</v>
      </c>
      <c r="B82" s="48">
        <v>0.63</v>
      </c>
      <c r="F82" s="14">
        <f t="shared" si="2"/>
        <v>0.4</v>
      </c>
      <c r="G82" s="67">
        <f t="shared" si="3"/>
        <v>0.58823529411764708</v>
      </c>
    </row>
    <row r="83" spans="1:7" x14ac:dyDescent="0.2">
      <c r="A83" t="s">
        <v>152</v>
      </c>
      <c r="B83" s="48">
        <v>0.56000000000000005</v>
      </c>
      <c r="F83" s="14">
        <f t="shared" si="2"/>
        <v>0.33000000000000007</v>
      </c>
      <c r="G83" s="67">
        <f t="shared" si="3"/>
        <v>0.48529411764705888</v>
      </c>
    </row>
    <row r="84" spans="1:7" x14ac:dyDescent="0.2">
      <c r="A84" t="s">
        <v>258</v>
      </c>
      <c r="B84" s="48">
        <v>0.3</v>
      </c>
      <c r="F84" s="14">
        <f t="shared" si="2"/>
        <v>6.9999999999999979E-2</v>
      </c>
      <c r="G84" s="67">
        <f t="shared" si="3"/>
        <v>0.1029411764705882</v>
      </c>
    </row>
    <row r="85" spans="1:7" x14ac:dyDescent="0.2">
      <c r="A85" t="s">
        <v>206</v>
      </c>
      <c r="B85" s="48" t="s">
        <v>110</v>
      </c>
      <c r="F85" s="67" t="s">
        <v>110</v>
      </c>
      <c r="G85" s="67" t="s">
        <v>110</v>
      </c>
    </row>
    <row r="86" spans="1:7" x14ac:dyDescent="0.2">
      <c r="A86" t="s">
        <v>207</v>
      </c>
      <c r="B86" s="48">
        <v>0.43</v>
      </c>
      <c r="F86" s="14">
        <f t="shared" si="2"/>
        <v>0.19999999999999998</v>
      </c>
      <c r="G86" s="67">
        <f t="shared" si="3"/>
        <v>0.29411764705882348</v>
      </c>
    </row>
    <row r="87" spans="1:7" x14ac:dyDescent="0.2">
      <c r="A87" t="s">
        <v>208</v>
      </c>
      <c r="B87" s="48">
        <v>0.44</v>
      </c>
      <c r="F87" s="14">
        <f t="shared" si="2"/>
        <v>0.21</v>
      </c>
      <c r="G87" s="67">
        <f t="shared" si="3"/>
        <v>0.30882352941176466</v>
      </c>
    </row>
    <row r="88" spans="1:7" x14ac:dyDescent="0.2">
      <c r="A88" t="s">
        <v>209</v>
      </c>
      <c r="B88" s="48" t="s">
        <v>110</v>
      </c>
      <c r="F88" s="67" t="s">
        <v>110</v>
      </c>
      <c r="G88" s="67" t="s">
        <v>110</v>
      </c>
    </row>
    <row r="89" spans="1:7" x14ac:dyDescent="0.2">
      <c r="A89" t="s">
        <v>259</v>
      </c>
      <c r="B89" s="48">
        <v>0.41</v>
      </c>
      <c r="F89" s="14">
        <f t="shared" si="2"/>
        <v>0.17999999999999997</v>
      </c>
      <c r="G89" s="67">
        <f t="shared" si="3"/>
        <v>0.26470588235294112</v>
      </c>
    </row>
    <row r="90" spans="1:7" x14ac:dyDescent="0.2">
      <c r="A90" t="s">
        <v>186</v>
      </c>
      <c r="B90" s="48">
        <v>0.45</v>
      </c>
      <c r="F90" s="14">
        <f t="shared" si="2"/>
        <v>0.22</v>
      </c>
      <c r="G90" s="67">
        <f t="shared" si="3"/>
        <v>0.32352941176470584</v>
      </c>
    </row>
    <row r="91" spans="1:7" x14ac:dyDescent="0.2">
      <c r="A91" t="s">
        <v>187</v>
      </c>
      <c r="B91" s="48">
        <v>0.46</v>
      </c>
      <c r="F91" s="14">
        <f t="shared" si="2"/>
        <v>0.23</v>
      </c>
      <c r="G91" s="67">
        <f t="shared" si="3"/>
        <v>0.33823529411764702</v>
      </c>
    </row>
    <row r="92" spans="1:7" x14ac:dyDescent="0.2">
      <c r="A92" t="s">
        <v>232</v>
      </c>
      <c r="B92" s="48">
        <v>0.5</v>
      </c>
      <c r="F92" s="14">
        <f t="shared" si="2"/>
        <v>0.27</v>
      </c>
      <c r="G92" s="67">
        <f t="shared" si="3"/>
        <v>0.39705882352941174</v>
      </c>
    </row>
    <row r="93" spans="1:7" x14ac:dyDescent="0.2">
      <c r="A93" t="s">
        <v>185</v>
      </c>
      <c r="B93" s="48">
        <v>0.43</v>
      </c>
      <c r="F93" s="14">
        <f t="shared" si="2"/>
        <v>0.19999999999999998</v>
      </c>
      <c r="G93" s="67">
        <f t="shared" si="3"/>
        <v>0.29411764705882348</v>
      </c>
    </row>
    <row r="94" spans="1:7" x14ac:dyDescent="0.2">
      <c r="A94" t="s">
        <v>184</v>
      </c>
      <c r="B94" s="48">
        <v>0.37</v>
      </c>
      <c r="F94" s="14">
        <f t="shared" si="2"/>
        <v>0.13999999999999999</v>
      </c>
      <c r="G94" s="67">
        <f t="shared" si="3"/>
        <v>0.20588235294117643</v>
      </c>
    </row>
    <row r="95" spans="1:7" x14ac:dyDescent="0.2">
      <c r="A95" t="s">
        <v>260</v>
      </c>
      <c r="B95" s="48">
        <v>0.32</v>
      </c>
      <c r="F95" s="14">
        <f t="shared" si="2"/>
        <v>0.09</v>
      </c>
      <c r="G95" s="67">
        <f t="shared" si="3"/>
        <v>0.13235294117647056</v>
      </c>
    </row>
    <row r="96" spans="1:7" x14ac:dyDescent="0.2">
      <c r="A96" t="s">
        <v>171</v>
      </c>
      <c r="B96" s="48">
        <v>0.34</v>
      </c>
      <c r="F96" s="14">
        <f t="shared" si="2"/>
        <v>0.11000000000000001</v>
      </c>
      <c r="G96" s="67">
        <f t="shared" si="3"/>
        <v>0.16176470588235295</v>
      </c>
    </row>
    <row r="97" spans="1:7" x14ac:dyDescent="0.2">
      <c r="A97" t="s">
        <v>172</v>
      </c>
      <c r="B97" s="48">
        <v>0.31</v>
      </c>
      <c r="F97" s="14">
        <f t="shared" si="2"/>
        <v>7.9999999999999988E-2</v>
      </c>
      <c r="G97" s="67">
        <f t="shared" si="3"/>
        <v>0.11764705882352938</v>
      </c>
    </row>
    <row r="98" spans="1:7" x14ac:dyDescent="0.2">
      <c r="A98" t="s">
        <v>173</v>
      </c>
      <c r="B98" s="48">
        <v>0.33</v>
      </c>
      <c r="F98" s="14">
        <f t="shared" si="2"/>
        <v>0.1</v>
      </c>
      <c r="G98" s="67">
        <f t="shared" si="3"/>
        <v>0.14705882352941177</v>
      </c>
    </row>
    <row r="99" spans="1:7" x14ac:dyDescent="0.2">
      <c r="A99" t="s">
        <v>174</v>
      </c>
      <c r="B99" s="48">
        <v>0.36</v>
      </c>
      <c r="F99" s="14">
        <f t="shared" si="2"/>
        <v>0.12999999999999998</v>
      </c>
      <c r="G99" s="67">
        <f t="shared" si="3"/>
        <v>0.19117647058823525</v>
      </c>
    </row>
    <row r="100" spans="1:7" x14ac:dyDescent="0.2">
      <c r="A100" t="s">
        <v>233</v>
      </c>
      <c r="B100" s="48">
        <v>0.42</v>
      </c>
      <c r="F100" s="14">
        <f t="shared" si="2"/>
        <v>0.18999999999999997</v>
      </c>
      <c r="G100" s="67">
        <f t="shared" si="3"/>
        <v>0.2794117647058823</v>
      </c>
    </row>
    <row r="101" spans="1:7" x14ac:dyDescent="0.2">
      <c r="A101" t="s">
        <v>167</v>
      </c>
      <c r="B101" s="48">
        <v>0.39</v>
      </c>
      <c r="F101" s="14">
        <f t="shared" si="2"/>
        <v>0.16</v>
      </c>
      <c r="G101" s="67">
        <f t="shared" si="3"/>
        <v>0.23529411764705882</v>
      </c>
    </row>
    <row r="102" spans="1:7" x14ac:dyDescent="0.2">
      <c r="A102" t="s">
        <v>168</v>
      </c>
      <c r="B102" s="48">
        <v>0.4</v>
      </c>
      <c r="F102" s="14">
        <f t="shared" si="2"/>
        <v>0.17</v>
      </c>
      <c r="G102" s="67">
        <f t="shared" si="3"/>
        <v>0.25</v>
      </c>
    </row>
    <row r="103" spans="1:7" x14ac:dyDescent="0.2">
      <c r="A103" t="s">
        <v>169</v>
      </c>
      <c r="B103" s="48">
        <v>0.4</v>
      </c>
      <c r="F103" s="14">
        <f t="shared" si="2"/>
        <v>0.17</v>
      </c>
      <c r="G103" s="67">
        <f t="shared" si="3"/>
        <v>0.25</v>
      </c>
    </row>
    <row r="104" spans="1:7" x14ac:dyDescent="0.2">
      <c r="A104" t="s">
        <v>170</v>
      </c>
      <c r="B104" s="48">
        <v>0.39</v>
      </c>
      <c r="F104" s="14">
        <f t="shared" si="2"/>
        <v>0.16</v>
      </c>
      <c r="G104" s="67">
        <f t="shared" si="3"/>
        <v>0.23529411764705882</v>
      </c>
    </row>
    <row r="105" spans="1:7" x14ac:dyDescent="0.2">
      <c r="A105" t="s">
        <v>261</v>
      </c>
      <c r="B105" s="48">
        <v>0.63</v>
      </c>
      <c r="F105" s="14">
        <f t="shared" si="2"/>
        <v>0.4</v>
      </c>
      <c r="G105" s="67">
        <f t="shared" si="3"/>
        <v>0.58823529411764708</v>
      </c>
    </row>
    <row r="106" spans="1:7" x14ac:dyDescent="0.2">
      <c r="A106" t="s">
        <v>275</v>
      </c>
      <c r="B106" s="48">
        <v>0.47</v>
      </c>
      <c r="F106" s="14">
        <f t="shared" si="2"/>
        <v>0.23999999999999996</v>
      </c>
      <c r="G106" s="67">
        <f t="shared" si="3"/>
        <v>0.35294117647058815</v>
      </c>
    </row>
    <row r="107" spans="1:7" x14ac:dyDescent="0.2">
      <c r="A107" t="s">
        <v>276</v>
      </c>
      <c r="B107" s="48">
        <v>0.68</v>
      </c>
      <c r="F107" s="14">
        <f t="shared" si="2"/>
        <v>0.45000000000000007</v>
      </c>
      <c r="G107" s="67">
        <f t="shared" si="3"/>
        <v>0.66176470588235303</v>
      </c>
    </row>
    <row r="108" spans="1:7" x14ac:dyDescent="0.2">
      <c r="A108" t="s">
        <v>277</v>
      </c>
      <c r="B108" s="48">
        <v>0.53</v>
      </c>
      <c r="F108" s="14">
        <f t="shared" si="2"/>
        <v>0.30000000000000004</v>
      </c>
      <c r="G108" s="67">
        <f t="shared" si="3"/>
        <v>0.44117647058823534</v>
      </c>
    </row>
    <row r="109" spans="1:7" x14ac:dyDescent="0.2">
      <c r="A109" t="s">
        <v>278</v>
      </c>
      <c r="B109" s="48">
        <v>0.55000000000000004</v>
      </c>
      <c r="F109" s="14">
        <f t="shared" si="2"/>
        <v>0.32000000000000006</v>
      </c>
      <c r="G109" s="67">
        <f t="shared" si="3"/>
        <v>0.4705882352941177</v>
      </c>
    </row>
    <row r="110" spans="1:7" x14ac:dyDescent="0.2">
      <c r="A110" t="s">
        <v>239</v>
      </c>
      <c r="B110" s="48">
        <v>0.5</v>
      </c>
      <c r="F110" s="14">
        <f t="shared" si="2"/>
        <v>0.27</v>
      </c>
      <c r="G110" s="67">
        <f t="shared" si="3"/>
        <v>0.39705882352941174</v>
      </c>
    </row>
    <row r="111" spans="1:7" x14ac:dyDescent="0.2">
      <c r="A111" t="s">
        <v>283</v>
      </c>
      <c r="B111" s="48">
        <v>0.47</v>
      </c>
      <c r="F111" s="14">
        <f t="shared" si="2"/>
        <v>0.23999999999999996</v>
      </c>
      <c r="G111" s="67">
        <f t="shared" si="3"/>
        <v>0.35294117647058815</v>
      </c>
    </row>
    <row r="112" spans="1:7" x14ac:dyDescent="0.2">
      <c r="A112" t="s">
        <v>284</v>
      </c>
      <c r="B112" s="48">
        <v>0.44</v>
      </c>
      <c r="F112" s="14">
        <f t="shared" si="2"/>
        <v>0.21</v>
      </c>
      <c r="G112" s="67">
        <f t="shared" si="3"/>
        <v>0.30882352941176466</v>
      </c>
    </row>
    <row r="113" spans="1:7" x14ac:dyDescent="0.2">
      <c r="A113" t="s">
        <v>285</v>
      </c>
      <c r="B113" s="48">
        <v>0.47</v>
      </c>
      <c r="F113" s="14">
        <f t="shared" si="2"/>
        <v>0.23999999999999996</v>
      </c>
      <c r="G113" s="67">
        <f t="shared" si="3"/>
        <v>0.35294117647058815</v>
      </c>
    </row>
    <row r="114" spans="1:7" x14ac:dyDescent="0.2">
      <c r="A114" t="s">
        <v>286</v>
      </c>
      <c r="B114" s="48">
        <v>0.44</v>
      </c>
      <c r="F114" s="14">
        <f t="shared" si="2"/>
        <v>0.21</v>
      </c>
      <c r="G114" s="67">
        <f t="shared" si="3"/>
        <v>0.30882352941176466</v>
      </c>
    </row>
    <row r="115" spans="1:7" x14ac:dyDescent="0.2">
      <c r="A115" t="s">
        <v>240</v>
      </c>
      <c r="B115" s="48">
        <v>0.53</v>
      </c>
      <c r="F115" s="14">
        <f t="shared" si="2"/>
        <v>0.30000000000000004</v>
      </c>
      <c r="G115" s="67">
        <f t="shared" si="3"/>
        <v>0.44117647058823534</v>
      </c>
    </row>
    <row r="116" spans="1:7" x14ac:dyDescent="0.2">
      <c r="A116" t="s">
        <v>279</v>
      </c>
      <c r="B116" s="48">
        <v>0.56000000000000005</v>
      </c>
      <c r="F116" s="14">
        <f t="shared" si="2"/>
        <v>0.33000000000000007</v>
      </c>
      <c r="G116" s="67">
        <f t="shared" si="3"/>
        <v>0.48529411764705888</v>
      </c>
    </row>
    <row r="117" spans="1:7" x14ac:dyDescent="0.2">
      <c r="A117" t="s">
        <v>280</v>
      </c>
      <c r="B117" s="48">
        <v>0.54</v>
      </c>
      <c r="F117" s="14">
        <f t="shared" si="2"/>
        <v>0.31000000000000005</v>
      </c>
      <c r="G117" s="67">
        <f t="shared" si="3"/>
        <v>0.45588235294117652</v>
      </c>
    </row>
    <row r="118" spans="1:7" x14ac:dyDescent="0.2">
      <c r="A118" t="s">
        <v>281</v>
      </c>
      <c r="B118" s="48">
        <v>0.59</v>
      </c>
      <c r="F118" s="14">
        <f t="shared" si="2"/>
        <v>0.36</v>
      </c>
      <c r="G118" s="67">
        <f t="shared" si="3"/>
        <v>0.52941176470588225</v>
      </c>
    </row>
    <row r="119" spans="1:7" x14ac:dyDescent="0.2">
      <c r="A119" t="s">
        <v>282</v>
      </c>
      <c r="B119" s="48">
        <v>0.51</v>
      </c>
      <c r="F119" s="14">
        <f t="shared" si="2"/>
        <v>0.28000000000000003</v>
      </c>
      <c r="G119" s="67">
        <f t="shared" si="3"/>
        <v>0.41176470588235298</v>
      </c>
    </row>
    <row r="120" spans="1:7" x14ac:dyDescent="0.2">
      <c r="A120" t="s">
        <v>262</v>
      </c>
      <c r="B120" s="48">
        <v>0.52</v>
      </c>
      <c r="F120" s="14">
        <f t="shared" si="2"/>
        <v>0.29000000000000004</v>
      </c>
      <c r="G120" s="67">
        <f t="shared" si="3"/>
        <v>0.42647058823529416</v>
      </c>
    </row>
    <row r="121" spans="1:7" x14ac:dyDescent="0.2">
      <c r="A121" t="s">
        <v>291</v>
      </c>
      <c r="B121" s="48">
        <v>0.46</v>
      </c>
      <c r="F121" s="14">
        <f t="shared" si="2"/>
        <v>0.23</v>
      </c>
      <c r="G121" s="67">
        <f t="shared" si="3"/>
        <v>0.33823529411764702</v>
      </c>
    </row>
    <row r="122" spans="1:7" x14ac:dyDescent="0.2">
      <c r="A122" t="s">
        <v>292</v>
      </c>
      <c r="B122" s="48">
        <v>0.5</v>
      </c>
      <c r="F122" s="14">
        <f t="shared" si="2"/>
        <v>0.27</v>
      </c>
      <c r="G122" s="67">
        <f t="shared" si="3"/>
        <v>0.39705882352941174</v>
      </c>
    </row>
    <row r="123" spans="1:7" x14ac:dyDescent="0.2">
      <c r="A123" t="s">
        <v>293</v>
      </c>
      <c r="B123" s="48">
        <v>0.45</v>
      </c>
      <c r="F123" s="14">
        <f t="shared" si="2"/>
        <v>0.22</v>
      </c>
      <c r="G123" s="67">
        <f t="shared" si="3"/>
        <v>0.32352941176470584</v>
      </c>
    </row>
    <row r="124" spans="1:7" x14ac:dyDescent="0.2">
      <c r="A124" t="s">
        <v>294</v>
      </c>
      <c r="B124" s="48">
        <v>0.52</v>
      </c>
      <c r="F124" s="14">
        <f t="shared" si="2"/>
        <v>0.29000000000000004</v>
      </c>
      <c r="G124" s="67">
        <f t="shared" si="3"/>
        <v>0.42647058823529416</v>
      </c>
    </row>
    <row r="125" spans="1:7" x14ac:dyDescent="0.2">
      <c r="A125" t="s">
        <v>326</v>
      </c>
      <c r="B125" s="48">
        <v>0.42</v>
      </c>
      <c r="F125" s="14">
        <f t="shared" si="2"/>
        <v>0.18999999999999997</v>
      </c>
      <c r="G125" s="67">
        <f t="shared" si="3"/>
        <v>0.2794117647058823</v>
      </c>
    </row>
    <row r="126" spans="1:7" x14ac:dyDescent="0.2">
      <c r="A126" t="s">
        <v>289</v>
      </c>
      <c r="B126" s="48">
        <v>0.47</v>
      </c>
      <c r="F126" s="14">
        <f t="shared" si="2"/>
        <v>0.23999999999999996</v>
      </c>
      <c r="G126" s="67">
        <f t="shared" si="3"/>
        <v>0.35294117647058815</v>
      </c>
    </row>
    <row r="127" spans="1:7" x14ac:dyDescent="0.2">
      <c r="A127" t="s">
        <v>290</v>
      </c>
      <c r="B127" s="48">
        <v>0.42</v>
      </c>
      <c r="F127" s="14">
        <f t="shared" si="2"/>
        <v>0.18999999999999997</v>
      </c>
      <c r="G127" s="67">
        <f t="shared" si="3"/>
        <v>0.2794117647058823</v>
      </c>
    </row>
    <row r="128" spans="1:7" x14ac:dyDescent="0.2">
      <c r="A128" t="s">
        <v>327</v>
      </c>
      <c r="B128" s="48">
        <v>0.42</v>
      </c>
      <c r="F128" s="14">
        <f t="shared" si="2"/>
        <v>0.18999999999999997</v>
      </c>
      <c r="G128" s="67">
        <f t="shared" si="3"/>
        <v>0.2794117647058823</v>
      </c>
    </row>
    <row r="129" spans="1:7" x14ac:dyDescent="0.2">
      <c r="A129" t="s">
        <v>287</v>
      </c>
      <c r="B129" s="48">
        <v>0.46</v>
      </c>
      <c r="F129" s="14">
        <f t="shared" si="2"/>
        <v>0.23</v>
      </c>
      <c r="G129" s="67">
        <f t="shared" si="3"/>
        <v>0.33823529411764702</v>
      </c>
    </row>
    <row r="130" spans="1:7" x14ac:dyDescent="0.2">
      <c r="A130" t="s">
        <v>288</v>
      </c>
      <c r="B130" s="48">
        <v>0.43</v>
      </c>
      <c r="F130" s="14">
        <f t="shared" si="2"/>
        <v>0.19999999999999998</v>
      </c>
      <c r="G130" s="67">
        <f t="shared" si="3"/>
        <v>0.29411764705882348</v>
      </c>
    </row>
    <row r="131" spans="1:7" x14ac:dyDescent="0.2">
      <c r="A131" t="s">
        <v>325</v>
      </c>
      <c r="B131" s="48">
        <v>0.36</v>
      </c>
      <c r="F131" s="14">
        <f t="shared" si="2"/>
        <v>0.12999999999999998</v>
      </c>
      <c r="G131" s="67">
        <f t="shared" si="3"/>
        <v>0.19117647058823525</v>
      </c>
    </row>
    <row r="132" spans="1:7" x14ac:dyDescent="0.2">
      <c r="A132" t="s">
        <v>297</v>
      </c>
      <c r="B132" s="48">
        <v>0.44</v>
      </c>
      <c r="F132" s="14">
        <f t="shared" ref="F132:F187" si="4">B132-0.23</f>
        <v>0.21</v>
      </c>
      <c r="G132" s="67">
        <f t="shared" ref="G132:G187" si="5">F132/0.68</f>
        <v>0.30882352941176466</v>
      </c>
    </row>
    <row r="133" spans="1:7" x14ac:dyDescent="0.2">
      <c r="A133" t="s">
        <v>298</v>
      </c>
      <c r="B133" s="48">
        <v>0.45</v>
      </c>
      <c r="F133" s="14">
        <f t="shared" si="4"/>
        <v>0.22</v>
      </c>
      <c r="G133" s="67">
        <f t="shared" si="5"/>
        <v>0.32352941176470584</v>
      </c>
    </row>
    <row r="134" spans="1:7" x14ac:dyDescent="0.2">
      <c r="A134" s="65"/>
      <c r="B134" s="48"/>
      <c r="F134" s="14" t="s">
        <v>110</v>
      </c>
      <c r="G134" s="67" t="s">
        <v>110</v>
      </c>
    </row>
    <row r="135" spans="1:7" x14ac:dyDescent="0.2">
      <c r="A135" t="s">
        <v>234</v>
      </c>
      <c r="B135" s="48">
        <v>0.49</v>
      </c>
      <c r="F135" s="14">
        <f t="shared" si="4"/>
        <v>0.26</v>
      </c>
      <c r="G135" s="67">
        <f t="shared" si="5"/>
        <v>0.38235294117647056</v>
      </c>
    </row>
    <row r="136" spans="1:7" x14ac:dyDescent="0.2">
      <c r="A136" t="s">
        <v>317</v>
      </c>
      <c r="B136" s="48">
        <v>0.41</v>
      </c>
      <c r="F136" s="14">
        <f t="shared" si="4"/>
        <v>0.17999999999999997</v>
      </c>
      <c r="G136" s="67">
        <f t="shared" si="5"/>
        <v>0.26470588235294112</v>
      </c>
    </row>
    <row r="137" spans="1:7" x14ac:dyDescent="0.2">
      <c r="A137" t="s">
        <v>301</v>
      </c>
      <c r="B137" s="48">
        <v>0.46</v>
      </c>
      <c r="F137" s="14">
        <f t="shared" si="4"/>
        <v>0.23</v>
      </c>
      <c r="G137" s="67">
        <f t="shared" si="5"/>
        <v>0.33823529411764702</v>
      </c>
    </row>
    <row r="138" spans="1:7" x14ac:dyDescent="0.2">
      <c r="A138" t="s">
        <v>316</v>
      </c>
      <c r="B138" s="48">
        <v>0.52</v>
      </c>
      <c r="F138" s="14">
        <f t="shared" si="4"/>
        <v>0.29000000000000004</v>
      </c>
      <c r="G138" s="67">
        <f t="shared" si="5"/>
        <v>0.42647058823529416</v>
      </c>
    </row>
    <row r="139" spans="1:7" x14ac:dyDescent="0.2">
      <c r="A139" t="s">
        <v>318</v>
      </c>
      <c r="B139" s="48">
        <v>0.46</v>
      </c>
      <c r="F139" s="14">
        <f t="shared" si="4"/>
        <v>0.23</v>
      </c>
      <c r="G139" s="67">
        <f t="shared" si="5"/>
        <v>0.33823529411764702</v>
      </c>
    </row>
    <row r="140" spans="1:7" x14ac:dyDescent="0.2">
      <c r="A140" t="s">
        <v>235</v>
      </c>
      <c r="B140" s="48">
        <v>0.4</v>
      </c>
      <c r="F140" s="14">
        <f t="shared" si="4"/>
        <v>0.17</v>
      </c>
      <c r="G140" s="67">
        <f t="shared" si="5"/>
        <v>0.25</v>
      </c>
    </row>
    <row r="141" spans="1:7" x14ac:dyDescent="0.2">
      <c r="A141" t="s">
        <v>302</v>
      </c>
      <c r="B141" s="48">
        <v>0.44</v>
      </c>
      <c r="F141" s="14">
        <f t="shared" si="4"/>
        <v>0.21</v>
      </c>
      <c r="G141" s="67">
        <f t="shared" si="5"/>
        <v>0.30882352941176466</v>
      </c>
    </row>
    <row r="142" spans="1:7" x14ac:dyDescent="0.2">
      <c r="A142" t="s">
        <v>303</v>
      </c>
      <c r="B142" s="48">
        <v>0.47</v>
      </c>
      <c r="F142" s="14">
        <f t="shared" si="4"/>
        <v>0.23999999999999996</v>
      </c>
      <c r="G142" s="67">
        <f t="shared" si="5"/>
        <v>0.35294117647058815</v>
      </c>
    </row>
    <row r="143" spans="1:7" x14ac:dyDescent="0.2">
      <c r="A143" t="s">
        <v>319</v>
      </c>
      <c r="B143" s="48">
        <v>0.45</v>
      </c>
      <c r="F143" s="14">
        <f t="shared" si="4"/>
        <v>0.22</v>
      </c>
      <c r="G143" s="67">
        <f t="shared" si="5"/>
        <v>0.32352941176470584</v>
      </c>
    </row>
    <row r="144" spans="1:7" x14ac:dyDescent="0.2">
      <c r="A144" t="s">
        <v>320</v>
      </c>
      <c r="B144" s="48">
        <v>0.45</v>
      </c>
      <c r="F144" s="14">
        <f t="shared" si="4"/>
        <v>0.22</v>
      </c>
      <c r="G144" s="67">
        <f t="shared" si="5"/>
        <v>0.32352941176470584</v>
      </c>
    </row>
    <row r="145" spans="1:7" x14ac:dyDescent="0.2">
      <c r="A145" t="s">
        <v>236</v>
      </c>
      <c r="B145" s="48">
        <v>0.48</v>
      </c>
      <c r="F145" s="14">
        <f t="shared" si="4"/>
        <v>0.24999999999999997</v>
      </c>
      <c r="G145" s="67">
        <f t="shared" si="5"/>
        <v>0.36764705882352933</v>
      </c>
    </row>
    <row r="146" spans="1:7" x14ac:dyDescent="0.2">
      <c r="A146" t="s">
        <v>306</v>
      </c>
      <c r="B146" s="48">
        <v>0.56000000000000005</v>
      </c>
      <c r="F146" s="14">
        <f t="shared" si="4"/>
        <v>0.33000000000000007</v>
      </c>
      <c r="G146" s="67">
        <f t="shared" si="5"/>
        <v>0.48529411764705888</v>
      </c>
    </row>
    <row r="147" spans="1:7" x14ac:dyDescent="0.2">
      <c r="A147" t="s">
        <v>307</v>
      </c>
      <c r="B147" s="48">
        <v>0.5</v>
      </c>
      <c r="F147" s="14">
        <f t="shared" si="4"/>
        <v>0.27</v>
      </c>
      <c r="G147" s="67">
        <f t="shared" si="5"/>
        <v>0.39705882352941174</v>
      </c>
    </row>
    <row r="148" spans="1:7" x14ac:dyDescent="0.2">
      <c r="A148" t="s">
        <v>237</v>
      </c>
      <c r="B148" s="48">
        <v>0.55000000000000004</v>
      </c>
      <c r="F148" s="14">
        <f t="shared" si="4"/>
        <v>0.32000000000000006</v>
      </c>
      <c r="G148" s="67">
        <f t="shared" si="5"/>
        <v>0.4705882352941177</v>
      </c>
    </row>
    <row r="149" spans="1:7" x14ac:dyDescent="0.2">
      <c r="A149" t="s">
        <v>304</v>
      </c>
      <c r="B149" s="48">
        <v>0.66</v>
      </c>
      <c r="F149" s="14">
        <f t="shared" si="4"/>
        <v>0.43000000000000005</v>
      </c>
      <c r="G149" s="67">
        <f t="shared" si="5"/>
        <v>0.63235294117647056</v>
      </c>
    </row>
    <row r="150" spans="1:7" x14ac:dyDescent="0.2">
      <c r="A150" t="s">
        <v>305</v>
      </c>
      <c r="B150" s="48">
        <v>0.56000000000000005</v>
      </c>
      <c r="F150" s="14">
        <f t="shared" si="4"/>
        <v>0.33000000000000007</v>
      </c>
      <c r="G150" s="67">
        <f t="shared" si="5"/>
        <v>0.48529411764705888</v>
      </c>
    </row>
    <row r="151" spans="1:7" x14ac:dyDescent="0.2">
      <c r="A151" t="s">
        <v>263</v>
      </c>
      <c r="B151" s="48">
        <v>0.48</v>
      </c>
      <c r="F151" s="14">
        <f t="shared" si="4"/>
        <v>0.24999999999999997</v>
      </c>
      <c r="G151" s="67">
        <f t="shared" si="5"/>
        <v>0.36764705882352933</v>
      </c>
    </row>
    <row r="152" spans="1:7" x14ac:dyDescent="0.2">
      <c r="A152" t="s">
        <v>308</v>
      </c>
      <c r="B152" s="48">
        <v>0.56000000000000005</v>
      </c>
      <c r="F152" s="14">
        <f t="shared" si="4"/>
        <v>0.33000000000000007</v>
      </c>
      <c r="G152" s="67">
        <f t="shared" si="5"/>
        <v>0.48529411764705888</v>
      </c>
    </row>
    <row r="153" spans="1:7" x14ac:dyDescent="0.2">
      <c r="A153" t="s">
        <v>311</v>
      </c>
      <c r="B153" s="48">
        <v>0.49</v>
      </c>
      <c r="F153" s="14">
        <f t="shared" si="4"/>
        <v>0.26</v>
      </c>
      <c r="G153" s="67">
        <f t="shared" si="5"/>
        <v>0.38235294117647056</v>
      </c>
    </row>
    <row r="154" spans="1:7" x14ac:dyDescent="0.2">
      <c r="A154" t="s">
        <v>238</v>
      </c>
      <c r="B154" s="48">
        <v>0.41</v>
      </c>
      <c r="F154" s="14">
        <f t="shared" si="4"/>
        <v>0.17999999999999997</v>
      </c>
      <c r="G154" s="67">
        <f t="shared" si="5"/>
        <v>0.26470588235294112</v>
      </c>
    </row>
    <row r="155" spans="1:7" x14ac:dyDescent="0.2">
      <c r="A155" t="s">
        <v>312</v>
      </c>
      <c r="B155" s="48">
        <v>0.53</v>
      </c>
      <c r="F155" s="14">
        <f t="shared" si="4"/>
        <v>0.30000000000000004</v>
      </c>
      <c r="G155" s="67">
        <f t="shared" si="5"/>
        <v>0.44117647058823534</v>
      </c>
    </row>
    <row r="156" spans="1:7" x14ac:dyDescent="0.2">
      <c r="A156" t="s">
        <v>313</v>
      </c>
      <c r="B156" s="48">
        <v>0.47</v>
      </c>
      <c r="F156" s="14">
        <f t="shared" si="4"/>
        <v>0.23999999999999996</v>
      </c>
      <c r="G156" s="67">
        <f t="shared" si="5"/>
        <v>0.35294117647058815</v>
      </c>
    </row>
    <row r="157" spans="1:7" x14ac:dyDescent="0.2">
      <c r="A157" t="s">
        <v>241</v>
      </c>
      <c r="B157" s="48">
        <v>0.47</v>
      </c>
      <c r="F157" s="14">
        <f t="shared" si="4"/>
        <v>0.23999999999999996</v>
      </c>
      <c r="G157" s="67">
        <f t="shared" si="5"/>
        <v>0.35294117647058815</v>
      </c>
    </row>
    <row r="158" spans="1:7" x14ac:dyDescent="0.2">
      <c r="A158" t="s">
        <v>299</v>
      </c>
      <c r="B158" s="48">
        <v>0.48</v>
      </c>
      <c r="F158" s="14">
        <f t="shared" si="4"/>
        <v>0.24999999999999997</v>
      </c>
      <c r="G158" s="67">
        <f t="shared" si="5"/>
        <v>0.36764705882352933</v>
      </c>
    </row>
    <row r="159" spans="1:7" x14ac:dyDescent="0.2">
      <c r="A159" t="s">
        <v>300</v>
      </c>
      <c r="B159" s="48">
        <v>0.49</v>
      </c>
      <c r="F159" s="14">
        <f t="shared" si="4"/>
        <v>0.26</v>
      </c>
      <c r="G159" s="67">
        <f t="shared" si="5"/>
        <v>0.38235294117647056</v>
      </c>
    </row>
    <row r="160" spans="1:7" x14ac:dyDescent="0.2">
      <c r="A160" t="s">
        <v>331</v>
      </c>
      <c r="B160" s="48">
        <v>0.41</v>
      </c>
      <c r="F160" s="14">
        <f t="shared" si="4"/>
        <v>0.17999999999999997</v>
      </c>
      <c r="G160" s="67">
        <f t="shared" si="5"/>
        <v>0.26470588235294112</v>
      </c>
    </row>
    <row r="161" spans="1:7" x14ac:dyDescent="0.2">
      <c r="A161" t="s">
        <v>295</v>
      </c>
      <c r="B161" s="48">
        <v>0.5</v>
      </c>
      <c r="F161" s="14">
        <f t="shared" si="4"/>
        <v>0.27</v>
      </c>
      <c r="G161" s="67">
        <f t="shared" si="5"/>
        <v>0.39705882352941174</v>
      </c>
    </row>
    <row r="162" spans="1:7" x14ac:dyDescent="0.2">
      <c r="A162" t="s">
        <v>296</v>
      </c>
      <c r="B162" s="48">
        <v>0.48</v>
      </c>
      <c r="F162" s="14">
        <f t="shared" si="4"/>
        <v>0.24999999999999997</v>
      </c>
      <c r="G162" s="67">
        <f t="shared" si="5"/>
        <v>0.36764705882352933</v>
      </c>
    </row>
    <row r="163" spans="1:7" x14ac:dyDescent="0.2">
      <c r="A163" t="s">
        <v>242</v>
      </c>
      <c r="B163" s="48">
        <v>0.45</v>
      </c>
      <c r="F163" s="14">
        <f t="shared" si="4"/>
        <v>0.22</v>
      </c>
      <c r="G163" s="67">
        <f t="shared" si="5"/>
        <v>0.32352941176470584</v>
      </c>
    </row>
    <row r="164" spans="1:7" x14ac:dyDescent="0.2">
      <c r="A164" t="s">
        <v>270</v>
      </c>
      <c r="B164" s="48">
        <v>0.44</v>
      </c>
      <c r="F164" s="14">
        <f t="shared" si="4"/>
        <v>0.21</v>
      </c>
      <c r="G164" s="67">
        <f t="shared" si="5"/>
        <v>0.30882352941176466</v>
      </c>
    </row>
    <row r="165" spans="1:7" x14ac:dyDescent="0.2">
      <c r="A165" t="s">
        <v>269</v>
      </c>
      <c r="B165" s="48">
        <v>0.53</v>
      </c>
      <c r="F165" s="14">
        <f t="shared" si="4"/>
        <v>0.30000000000000004</v>
      </c>
      <c r="G165" s="67">
        <f t="shared" si="5"/>
        <v>0.44117647058823534</v>
      </c>
    </row>
    <row r="166" spans="1:7" x14ac:dyDescent="0.2">
      <c r="A166" t="s">
        <v>243</v>
      </c>
      <c r="B166" s="48">
        <v>0.4</v>
      </c>
      <c r="F166" s="14">
        <f t="shared" si="4"/>
        <v>0.17</v>
      </c>
      <c r="G166" s="67">
        <f t="shared" si="5"/>
        <v>0.25</v>
      </c>
    </row>
    <row r="167" spans="1:7" x14ac:dyDescent="0.2">
      <c r="A167" t="s">
        <v>145</v>
      </c>
      <c r="B167" s="48">
        <v>0.49</v>
      </c>
      <c r="F167" s="14">
        <f t="shared" si="4"/>
        <v>0.26</v>
      </c>
      <c r="G167" s="67">
        <f t="shared" si="5"/>
        <v>0.38235294117647056</v>
      </c>
    </row>
    <row r="168" spans="1:7" x14ac:dyDescent="0.2">
      <c r="A168" t="s">
        <v>146</v>
      </c>
      <c r="B168" s="48">
        <v>0.43</v>
      </c>
      <c r="F168" s="14">
        <f t="shared" si="4"/>
        <v>0.19999999999999998</v>
      </c>
      <c r="G168" s="67">
        <f t="shared" si="5"/>
        <v>0.29411764705882348</v>
      </c>
    </row>
    <row r="169" spans="1:7" x14ac:dyDescent="0.2">
      <c r="A169" t="s">
        <v>147</v>
      </c>
      <c r="B169" s="48">
        <v>0.41</v>
      </c>
      <c r="F169" s="14">
        <f t="shared" si="4"/>
        <v>0.17999999999999997</v>
      </c>
      <c r="G169" s="67">
        <f t="shared" si="5"/>
        <v>0.26470588235294112</v>
      </c>
    </row>
    <row r="170" spans="1:7" x14ac:dyDescent="0.2">
      <c r="A170" t="s">
        <v>148</v>
      </c>
      <c r="B170" s="48">
        <v>0.43</v>
      </c>
      <c r="F170" s="14">
        <f t="shared" si="4"/>
        <v>0.19999999999999998</v>
      </c>
      <c r="G170" s="67">
        <f t="shared" si="5"/>
        <v>0.29411764705882348</v>
      </c>
    </row>
    <row r="171" spans="1:7" x14ac:dyDescent="0.2">
      <c r="A171" t="s">
        <v>244</v>
      </c>
      <c r="B171" s="48">
        <v>0.49</v>
      </c>
      <c r="F171" s="14">
        <f t="shared" si="4"/>
        <v>0.26</v>
      </c>
      <c r="G171" s="67">
        <f t="shared" si="5"/>
        <v>0.38235294117647056</v>
      </c>
    </row>
    <row r="172" spans="1:7" x14ac:dyDescent="0.2">
      <c r="A172" t="s">
        <v>188</v>
      </c>
      <c r="B172" s="48">
        <v>0.44</v>
      </c>
      <c r="F172" s="14">
        <f t="shared" si="4"/>
        <v>0.21</v>
      </c>
      <c r="G172" s="67">
        <f t="shared" si="5"/>
        <v>0.30882352941176466</v>
      </c>
    </row>
    <row r="173" spans="1:7" x14ac:dyDescent="0.2">
      <c r="A173" t="s">
        <v>189</v>
      </c>
      <c r="B173" s="48">
        <v>0.42</v>
      </c>
      <c r="F173" s="14">
        <f t="shared" si="4"/>
        <v>0.18999999999999997</v>
      </c>
      <c r="G173" s="67">
        <f t="shared" si="5"/>
        <v>0.2794117647058823</v>
      </c>
    </row>
    <row r="174" spans="1:7" x14ac:dyDescent="0.2">
      <c r="A174" t="s">
        <v>245</v>
      </c>
      <c r="B174" s="48">
        <v>0.38</v>
      </c>
      <c r="F174" s="14">
        <f t="shared" si="4"/>
        <v>0.15</v>
      </c>
      <c r="G174" s="67">
        <f t="shared" si="5"/>
        <v>0.22058823529411761</v>
      </c>
    </row>
    <row r="175" spans="1:7" x14ac:dyDescent="0.2">
      <c r="A175" t="s">
        <v>181</v>
      </c>
      <c r="B175" s="48">
        <v>0.45</v>
      </c>
      <c r="F175" s="14">
        <f t="shared" si="4"/>
        <v>0.22</v>
      </c>
      <c r="G175" s="67">
        <f t="shared" si="5"/>
        <v>0.32352941176470584</v>
      </c>
    </row>
    <row r="176" spans="1:7" x14ac:dyDescent="0.2">
      <c r="A176" t="s">
        <v>182</v>
      </c>
      <c r="B176" s="48">
        <v>0.39</v>
      </c>
      <c r="F176" s="14">
        <f t="shared" si="4"/>
        <v>0.16</v>
      </c>
      <c r="G176" s="67">
        <f t="shared" si="5"/>
        <v>0.23529411764705882</v>
      </c>
    </row>
    <row r="177" spans="1:7" x14ac:dyDescent="0.2">
      <c r="A177" t="s">
        <v>246</v>
      </c>
      <c r="B177" s="48">
        <v>0.4</v>
      </c>
      <c r="F177" s="14">
        <f t="shared" si="4"/>
        <v>0.17</v>
      </c>
      <c r="G177" s="67">
        <f t="shared" si="5"/>
        <v>0.25</v>
      </c>
    </row>
    <row r="178" spans="1:7" x14ac:dyDescent="0.2">
      <c r="A178" t="s">
        <v>175</v>
      </c>
      <c r="B178" s="48">
        <v>0.4</v>
      </c>
      <c r="F178" s="14">
        <f t="shared" si="4"/>
        <v>0.17</v>
      </c>
      <c r="G178" s="67">
        <f t="shared" si="5"/>
        <v>0.25</v>
      </c>
    </row>
    <row r="179" spans="1:7" x14ac:dyDescent="0.2">
      <c r="A179" t="s">
        <v>176</v>
      </c>
      <c r="B179" s="48">
        <v>0.4</v>
      </c>
      <c r="F179" s="14">
        <f t="shared" si="4"/>
        <v>0.17</v>
      </c>
      <c r="G179" s="67">
        <f t="shared" si="5"/>
        <v>0.25</v>
      </c>
    </row>
    <row r="180" spans="1:7" x14ac:dyDescent="0.2">
      <c r="A180" t="s">
        <v>247</v>
      </c>
      <c r="B180" s="48">
        <v>0.46</v>
      </c>
      <c r="F180" s="14">
        <f t="shared" si="4"/>
        <v>0.23</v>
      </c>
      <c r="G180" s="67">
        <f t="shared" si="5"/>
        <v>0.33823529411764702</v>
      </c>
    </row>
    <row r="181" spans="1:7" x14ac:dyDescent="0.2">
      <c r="A181" t="s">
        <v>177</v>
      </c>
      <c r="B181" s="48">
        <v>0.4</v>
      </c>
      <c r="F181" s="14">
        <f t="shared" si="4"/>
        <v>0.17</v>
      </c>
      <c r="G181" s="67">
        <f t="shared" si="5"/>
        <v>0.25</v>
      </c>
    </row>
    <row r="182" spans="1:7" x14ac:dyDescent="0.2">
      <c r="A182" t="s">
        <v>183</v>
      </c>
      <c r="B182" s="48">
        <v>0.36</v>
      </c>
      <c r="F182" s="14">
        <f t="shared" si="4"/>
        <v>0.12999999999999998</v>
      </c>
      <c r="G182" s="67">
        <f t="shared" si="5"/>
        <v>0.19117647058823525</v>
      </c>
    </row>
    <row r="183" spans="1:7" x14ac:dyDescent="0.2">
      <c r="A183" s="26" t="s">
        <v>248</v>
      </c>
      <c r="B183" s="48">
        <v>0.45</v>
      </c>
      <c r="F183" s="14">
        <f t="shared" si="4"/>
        <v>0.22</v>
      </c>
      <c r="G183" s="67">
        <f t="shared" si="5"/>
        <v>0.32352941176470584</v>
      </c>
    </row>
    <row r="184" spans="1:7" x14ac:dyDescent="0.2">
      <c r="A184" t="s">
        <v>178</v>
      </c>
      <c r="B184" s="48">
        <v>0.46</v>
      </c>
      <c r="F184" s="14">
        <f t="shared" si="4"/>
        <v>0.23</v>
      </c>
      <c r="G184" s="67">
        <f t="shared" si="5"/>
        <v>0.33823529411764702</v>
      </c>
    </row>
    <row r="185" spans="1:7" x14ac:dyDescent="0.2">
      <c r="A185" t="s">
        <v>179</v>
      </c>
      <c r="B185" s="48">
        <v>0.46</v>
      </c>
      <c r="F185" s="14">
        <f t="shared" si="4"/>
        <v>0.23</v>
      </c>
      <c r="G185" s="67">
        <f t="shared" si="5"/>
        <v>0.33823529411764702</v>
      </c>
    </row>
    <row r="186" spans="1:7" x14ac:dyDescent="0.2">
      <c r="A186" t="s">
        <v>250</v>
      </c>
      <c r="B186" s="48">
        <v>0.38</v>
      </c>
      <c r="F186" s="14">
        <f t="shared" si="4"/>
        <v>0.15</v>
      </c>
      <c r="G186" s="67">
        <f t="shared" si="5"/>
        <v>0.22058823529411761</v>
      </c>
    </row>
    <row r="187" spans="1:7" x14ac:dyDescent="0.2">
      <c r="A187" t="s">
        <v>153</v>
      </c>
      <c r="B187" s="48">
        <v>0.52</v>
      </c>
      <c r="F187" s="14">
        <f t="shared" si="4"/>
        <v>0.29000000000000004</v>
      </c>
      <c r="G187" s="67">
        <f t="shared" si="5"/>
        <v>0.42647058823529416</v>
      </c>
    </row>
    <row r="188" spans="1:7" x14ac:dyDescent="0.2">
      <c r="A188" s="65"/>
      <c r="B188" s="48"/>
    </row>
    <row r="189" spans="1:7" x14ac:dyDescent="0.2">
      <c r="B189" s="48"/>
    </row>
    <row r="190" spans="1:7" x14ac:dyDescent="0.2">
      <c r="B190" s="48"/>
    </row>
    <row r="191" spans="1:7" x14ac:dyDescent="0.2">
      <c r="B191" s="48"/>
    </row>
    <row r="192" spans="1:7" x14ac:dyDescent="0.2">
      <c r="B192" s="48"/>
    </row>
    <row r="193" spans="2:2" x14ac:dyDescent="0.2">
      <c r="B193" s="48"/>
    </row>
    <row r="194" spans="2:2" x14ac:dyDescent="0.2">
      <c r="B194" s="48"/>
    </row>
    <row r="195" spans="2:2" x14ac:dyDescent="0.2">
      <c r="B195" s="48"/>
    </row>
    <row r="196" spans="2:2" x14ac:dyDescent="0.2">
      <c r="B196" s="48"/>
    </row>
    <row r="197" spans="2:2" x14ac:dyDescent="0.2">
      <c r="B197" s="48"/>
    </row>
    <row r="198" spans="2:2" x14ac:dyDescent="0.2">
      <c r="B198" s="48"/>
    </row>
    <row r="199" spans="2:2" x14ac:dyDescent="0.2">
      <c r="B199" s="48"/>
    </row>
    <row r="200" spans="2:2" x14ac:dyDescent="0.2">
      <c r="B200" s="48"/>
    </row>
    <row r="201" spans="2:2" x14ac:dyDescent="0.2">
      <c r="B201" s="48"/>
    </row>
    <row r="202" spans="2:2" x14ac:dyDescent="0.2">
      <c r="B202" s="48"/>
    </row>
    <row r="203" spans="2:2" x14ac:dyDescent="0.2">
      <c r="B203" s="48"/>
    </row>
    <row r="204" spans="2:2" x14ac:dyDescent="0.2">
      <c r="B204" s="48"/>
    </row>
    <row r="205" spans="2:2" x14ac:dyDescent="0.2">
      <c r="B205" s="48"/>
    </row>
    <row r="206" spans="2:2" x14ac:dyDescent="0.2">
      <c r="B206" s="48"/>
    </row>
    <row r="207" spans="2:2" x14ac:dyDescent="0.2">
      <c r="B207" s="48"/>
    </row>
    <row r="208" spans="2:2" x14ac:dyDescent="0.2">
      <c r="B208" s="48"/>
    </row>
    <row r="209" spans="2:2" x14ac:dyDescent="0.2">
      <c r="B209" s="48"/>
    </row>
    <row r="210" spans="2:2" x14ac:dyDescent="0.2">
      <c r="B210" s="48"/>
    </row>
    <row r="211" spans="2:2" x14ac:dyDescent="0.2">
      <c r="B211" s="48"/>
    </row>
    <row r="212" spans="2:2" x14ac:dyDescent="0.2">
      <c r="B212" s="48"/>
    </row>
    <row r="213" spans="2:2" x14ac:dyDescent="0.2">
      <c r="B213" s="48"/>
    </row>
    <row r="214" spans="2:2" x14ac:dyDescent="0.2">
      <c r="B214" s="48"/>
    </row>
    <row r="215" spans="2:2" x14ac:dyDescent="0.2">
      <c r="B215" s="48"/>
    </row>
    <row r="216" spans="2:2" x14ac:dyDescent="0.2">
      <c r="B216" s="48"/>
    </row>
    <row r="217" spans="2:2" x14ac:dyDescent="0.2">
      <c r="B217" s="48"/>
    </row>
  </sheetData>
  <phoneticPr fontId="0" type="noConversion"/>
  <pageMargins left="0.75" right="0.75" top="1" bottom="1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88"/>
  <sheetViews>
    <sheetView workbookViewId="0"/>
  </sheetViews>
  <sheetFormatPr baseColWidth="10" defaultColWidth="11.42578125" defaultRowHeight="12.75" x14ac:dyDescent="0.2"/>
  <cols>
    <col min="1" max="1" width="26.140625" customWidth="1"/>
    <col min="2" max="2" width="14.85546875" customWidth="1"/>
    <col min="3" max="3" width="48.140625" customWidth="1"/>
  </cols>
  <sheetData>
    <row r="1" spans="1:4" ht="39.75" customHeight="1" x14ac:dyDescent="0.2">
      <c r="A1" s="75" t="s">
        <v>351</v>
      </c>
      <c r="B1" s="12" t="s">
        <v>342</v>
      </c>
      <c r="C1" s="77" t="s">
        <v>127</v>
      </c>
      <c r="D1" t="s">
        <v>341</v>
      </c>
    </row>
    <row r="2" spans="1:4" x14ac:dyDescent="0.2">
      <c r="A2" s="27" t="s">
        <v>266</v>
      </c>
      <c r="B2" s="52">
        <v>0</v>
      </c>
    </row>
    <row r="3" spans="1:4" x14ac:dyDescent="0.2">
      <c r="A3" t="s">
        <v>258</v>
      </c>
      <c r="B3" s="52">
        <v>0.1029411764705882</v>
      </c>
    </row>
    <row r="4" spans="1:4" x14ac:dyDescent="0.2">
      <c r="A4" t="s">
        <v>172</v>
      </c>
      <c r="B4" s="52">
        <v>0.11764705882352938</v>
      </c>
    </row>
    <row r="5" spans="1:4" x14ac:dyDescent="0.2">
      <c r="A5" t="s">
        <v>260</v>
      </c>
      <c r="B5" s="52">
        <v>0.13235294117647056</v>
      </c>
    </row>
    <row r="6" spans="1:4" x14ac:dyDescent="0.2">
      <c r="A6" s="27" t="s">
        <v>314</v>
      </c>
      <c r="B6" s="52">
        <v>0.14705882352941177</v>
      </c>
    </row>
    <row r="7" spans="1:4" x14ac:dyDescent="0.2">
      <c r="A7" t="s">
        <v>173</v>
      </c>
      <c r="B7" s="52">
        <v>0.14705882352941177</v>
      </c>
    </row>
    <row r="8" spans="1:4" x14ac:dyDescent="0.2">
      <c r="A8" s="27" t="s">
        <v>222</v>
      </c>
      <c r="B8" s="52">
        <v>0.16176470588235295</v>
      </c>
    </row>
    <row r="9" spans="1:4" x14ac:dyDescent="0.2">
      <c r="A9" s="27" t="s">
        <v>228</v>
      </c>
      <c r="B9" s="52">
        <v>0.16176470588235295</v>
      </c>
    </row>
    <row r="10" spans="1:4" x14ac:dyDescent="0.2">
      <c r="A10" t="s">
        <v>171</v>
      </c>
      <c r="B10" s="52">
        <v>0.16176470588235295</v>
      </c>
    </row>
    <row r="11" spans="1:4" x14ac:dyDescent="0.2">
      <c r="A11" t="s">
        <v>174</v>
      </c>
      <c r="B11" s="52">
        <v>0.19117647058823525</v>
      </c>
    </row>
    <row r="12" spans="1:4" x14ac:dyDescent="0.2">
      <c r="A12" t="s">
        <v>325</v>
      </c>
      <c r="B12" s="52">
        <v>0.19117647058823525</v>
      </c>
    </row>
    <row r="13" spans="1:4" x14ac:dyDescent="0.2">
      <c r="A13" t="s">
        <v>183</v>
      </c>
      <c r="B13" s="52">
        <v>0.19117647058823525</v>
      </c>
    </row>
    <row r="14" spans="1:4" x14ac:dyDescent="0.2">
      <c r="A14" t="s">
        <v>184</v>
      </c>
      <c r="B14" s="52">
        <v>0.20588235294117643</v>
      </c>
    </row>
    <row r="15" spans="1:4" x14ac:dyDescent="0.2">
      <c r="A15" t="s">
        <v>245</v>
      </c>
      <c r="B15" s="52">
        <v>0.22058823529411761</v>
      </c>
    </row>
    <row r="16" spans="1:4" x14ac:dyDescent="0.2">
      <c r="A16" t="s">
        <v>250</v>
      </c>
      <c r="B16" s="52">
        <v>0.22058823529411761</v>
      </c>
    </row>
    <row r="17" spans="1:2" x14ac:dyDescent="0.2">
      <c r="A17" t="s">
        <v>249</v>
      </c>
      <c r="B17" s="52">
        <v>0.23529411764705882</v>
      </c>
    </row>
    <row r="18" spans="1:2" x14ac:dyDescent="0.2">
      <c r="A18" t="s">
        <v>167</v>
      </c>
      <c r="B18" s="52">
        <v>0.23529411764705882</v>
      </c>
    </row>
    <row r="19" spans="1:2" x14ac:dyDescent="0.2">
      <c r="A19" t="s">
        <v>170</v>
      </c>
      <c r="B19" s="52">
        <v>0.23529411764705882</v>
      </c>
    </row>
    <row r="20" spans="1:2" x14ac:dyDescent="0.2">
      <c r="A20" t="s">
        <v>182</v>
      </c>
      <c r="B20" s="52">
        <v>0.23529411764705882</v>
      </c>
    </row>
    <row r="21" spans="1:2" x14ac:dyDescent="0.2">
      <c r="A21" s="27" t="s">
        <v>265</v>
      </c>
      <c r="B21" s="52">
        <v>0.25</v>
      </c>
    </row>
    <row r="22" spans="1:2" x14ac:dyDescent="0.2">
      <c r="A22" t="s">
        <v>168</v>
      </c>
      <c r="B22" s="52">
        <v>0.25</v>
      </c>
    </row>
    <row r="23" spans="1:2" x14ac:dyDescent="0.2">
      <c r="A23" t="s">
        <v>169</v>
      </c>
      <c r="B23" s="52">
        <v>0.25</v>
      </c>
    </row>
    <row r="24" spans="1:2" x14ac:dyDescent="0.2">
      <c r="A24" t="s">
        <v>235</v>
      </c>
      <c r="B24" s="52">
        <v>0.25</v>
      </c>
    </row>
    <row r="25" spans="1:2" x14ac:dyDescent="0.2">
      <c r="A25" t="s">
        <v>243</v>
      </c>
      <c r="B25" s="52">
        <v>0.25</v>
      </c>
    </row>
    <row r="26" spans="1:2" x14ac:dyDescent="0.2">
      <c r="A26" t="s">
        <v>246</v>
      </c>
      <c r="B26" s="52">
        <v>0.25</v>
      </c>
    </row>
    <row r="27" spans="1:2" x14ac:dyDescent="0.2">
      <c r="A27" t="s">
        <v>175</v>
      </c>
      <c r="B27" s="52">
        <v>0.25</v>
      </c>
    </row>
    <row r="28" spans="1:2" x14ac:dyDescent="0.2">
      <c r="A28" t="s">
        <v>176</v>
      </c>
      <c r="B28" s="52">
        <v>0.25</v>
      </c>
    </row>
    <row r="29" spans="1:2" x14ac:dyDescent="0.2">
      <c r="A29" t="s">
        <v>177</v>
      </c>
      <c r="B29" s="52">
        <v>0.25</v>
      </c>
    </row>
    <row r="30" spans="1:2" x14ac:dyDescent="0.2">
      <c r="A30" t="s">
        <v>259</v>
      </c>
      <c r="B30" s="52">
        <v>0.26</v>
      </c>
    </row>
    <row r="31" spans="1:2" x14ac:dyDescent="0.2">
      <c r="A31" s="27" t="s">
        <v>310</v>
      </c>
      <c r="B31" s="52">
        <v>0.26470588235294112</v>
      </c>
    </row>
    <row r="32" spans="1:2" x14ac:dyDescent="0.2">
      <c r="A32" t="s">
        <v>317</v>
      </c>
      <c r="B32" s="52">
        <v>0.26470588235294112</v>
      </c>
    </row>
    <row r="33" spans="1:2" x14ac:dyDescent="0.2">
      <c r="A33" t="s">
        <v>238</v>
      </c>
      <c r="B33" s="52">
        <v>0.26470588235294112</v>
      </c>
    </row>
    <row r="34" spans="1:2" x14ac:dyDescent="0.2">
      <c r="A34" t="s">
        <v>331</v>
      </c>
      <c r="B34" s="52">
        <v>0.26470588235294112</v>
      </c>
    </row>
    <row r="35" spans="1:2" x14ac:dyDescent="0.2">
      <c r="A35" t="s">
        <v>147</v>
      </c>
      <c r="B35" s="52">
        <v>0.26470588235294112</v>
      </c>
    </row>
    <row r="36" spans="1:2" x14ac:dyDescent="0.2">
      <c r="A36" t="s">
        <v>233</v>
      </c>
      <c r="B36" s="52">
        <v>0.2794117647058823</v>
      </c>
    </row>
    <row r="37" spans="1:2" x14ac:dyDescent="0.2">
      <c r="A37" t="s">
        <v>326</v>
      </c>
      <c r="B37" s="52">
        <v>0.2794117647058823</v>
      </c>
    </row>
    <row r="38" spans="1:2" x14ac:dyDescent="0.2">
      <c r="A38" t="s">
        <v>290</v>
      </c>
      <c r="B38" s="52">
        <v>0.2794117647058823</v>
      </c>
    </row>
    <row r="39" spans="1:2" x14ac:dyDescent="0.2">
      <c r="A39" t="s">
        <v>327</v>
      </c>
      <c r="B39" s="52">
        <v>0.2794117647058823</v>
      </c>
    </row>
    <row r="40" spans="1:2" x14ac:dyDescent="0.2">
      <c r="A40" t="s">
        <v>189</v>
      </c>
      <c r="B40" s="52">
        <v>0.2794117647058823</v>
      </c>
    </row>
    <row r="41" spans="1:2" x14ac:dyDescent="0.2">
      <c r="A41" t="s">
        <v>207</v>
      </c>
      <c r="B41" s="52">
        <v>0.29411764705882348</v>
      </c>
    </row>
    <row r="42" spans="1:2" x14ac:dyDescent="0.2">
      <c r="A42" t="s">
        <v>185</v>
      </c>
      <c r="B42" s="52">
        <v>0.29411764705882348</v>
      </c>
    </row>
    <row r="43" spans="1:2" x14ac:dyDescent="0.2">
      <c r="A43" t="s">
        <v>288</v>
      </c>
      <c r="B43" s="52">
        <v>0.29411764705882348</v>
      </c>
    </row>
    <row r="44" spans="1:2" x14ac:dyDescent="0.2">
      <c r="A44" t="s">
        <v>146</v>
      </c>
      <c r="B44" s="52">
        <v>0.29411764705882348</v>
      </c>
    </row>
    <row r="45" spans="1:2" x14ac:dyDescent="0.2">
      <c r="A45" t="s">
        <v>148</v>
      </c>
      <c r="B45" s="52">
        <v>0.29411764705882348</v>
      </c>
    </row>
    <row r="46" spans="1:2" x14ac:dyDescent="0.2">
      <c r="A46" s="27" t="s">
        <v>227</v>
      </c>
      <c r="B46" s="52">
        <v>0.30882352941176466</v>
      </c>
    </row>
    <row r="47" spans="1:2" x14ac:dyDescent="0.2">
      <c r="A47" t="s">
        <v>323</v>
      </c>
      <c r="B47" s="52">
        <v>0.30882352941176466</v>
      </c>
    </row>
    <row r="48" spans="1:2" x14ac:dyDescent="0.2">
      <c r="A48" t="s">
        <v>208</v>
      </c>
      <c r="B48" s="52">
        <v>0.30882352941176466</v>
      </c>
    </row>
    <row r="49" spans="1:2" x14ac:dyDescent="0.2">
      <c r="A49" t="s">
        <v>284</v>
      </c>
      <c r="B49" s="52">
        <v>0.30882352941176466</v>
      </c>
    </row>
    <row r="50" spans="1:2" x14ac:dyDescent="0.2">
      <c r="A50" t="s">
        <v>286</v>
      </c>
      <c r="B50" s="52">
        <v>0.30882352941176466</v>
      </c>
    </row>
    <row r="51" spans="1:2" x14ac:dyDescent="0.2">
      <c r="A51" t="s">
        <v>297</v>
      </c>
      <c r="B51" s="52">
        <v>0.30882352941176466</v>
      </c>
    </row>
    <row r="52" spans="1:2" x14ac:dyDescent="0.2">
      <c r="A52" t="s">
        <v>302</v>
      </c>
      <c r="B52" s="52">
        <v>0.30882352941176466</v>
      </c>
    </row>
    <row r="53" spans="1:2" x14ac:dyDescent="0.2">
      <c r="A53" t="s">
        <v>270</v>
      </c>
      <c r="B53" s="52">
        <v>0.30882352941176466</v>
      </c>
    </row>
    <row r="54" spans="1:2" x14ac:dyDescent="0.2">
      <c r="A54" t="s">
        <v>188</v>
      </c>
      <c r="B54" s="52">
        <v>0.30882352941176466</v>
      </c>
    </row>
    <row r="55" spans="1:2" x14ac:dyDescent="0.2">
      <c r="A55" s="27" t="s">
        <v>221</v>
      </c>
      <c r="B55" s="52">
        <v>0.32352941176470584</v>
      </c>
    </row>
    <row r="56" spans="1:2" x14ac:dyDescent="0.2">
      <c r="A56" s="27" t="s">
        <v>309</v>
      </c>
      <c r="B56" s="52">
        <v>0.32352941176470584</v>
      </c>
    </row>
    <row r="57" spans="1:2" x14ac:dyDescent="0.2">
      <c r="A57" t="s">
        <v>124</v>
      </c>
      <c r="B57" s="52">
        <v>0.32352941176470584</v>
      </c>
    </row>
    <row r="58" spans="1:2" x14ac:dyDescent="0.2">
      <c r="A58" t="s">
        <v>186</v>
      </c>
      <c r="B58" s="52">
        <v>0.32352941176470584</v>
      </c>
    </row>
    <row r="59" spans="1:2" x14ac:dyDescent="0.2">
      <c r="A59" t="s">
        <v>293</v>
      </c>
      <c r="B59" s="52">
        <v>0.32352941176470584</v>
      </c>
    </row>
    <row r="60" spans="1:2" x14ac:dyDescent="0.2">
      <c r="A60" t="s">
        <v>298</v>
      </c>
      <c r="B60" s="52">
        <v>0.32352941176470584</v>
      </c>
    </row>
    <row r="61" spans="1:2" x14ac:dyDescent="0.2">
      <c r="A61" t="s">
        <v>319</v>
      </c>
      <c r="B61" s="52">
        <v>0.32352941176470584</v>
      </c>
    </row>
    <row r="62" spans="1:2" x14ac:dyDescent="0.2">
      <c r="A62" t="s">
        <v>320</v>
      </c>
      <c r="B62" s="52">
        <v>0.32352941176470584</v>
      </c>
    </row>
    <row r="63" spans="1:2" x14ac:dyDescent="0.2">
      <c r="A63" t="s">
        <v>242</v>
      </c>
      <c r="B63" s="52">
        <v>0.32352941176470584</v>
      </c>
    </row>
    <row r="64" spans="1:2" x14ac:dyDescent="0.2">
      <c r="A64" t="s">
        <v>181</v>
      </c>
      <c r="B64" s="52">
        <v>0.32352941176470584</v>
      </c>
    </row>
    <row r="65" spans="1:2" x14ac:dyDescent="0.2">
      <c r="A65" s="26" t="s">
        <v>248</v>
      </c>
      <c r="B65" s="52">
        <v>0.32352941176470584</v>
      </c>
    </row>
    <row r="66" spans="1:2" x14ac:dyDescent="0.2">
      <c r="A66" s="27" t="s">
        <v>220</v>
      </c>
      <c r="B66" s="52">
        <v>0.33823529411764702</v>
      </c>
    </row>
    <row r="67" spans="1:2" x14ac:dyDescent="0.2">
      <c r="A67" t="s">
        <v>229</v>
      </c>
      <c r="B67" s="52">
        <v>0.33823529411764702</v>
      </c>
    </row>
    <row r="68" spans="1:2" x14ac:dyDescent="0.2">
      <c r="A68" t="s">
        <v>187</v>
      </c>
      <c r="B68" s="52">
        <v>0.33823529411764702</v>
      </c>
    </row>
    <row r="69" spans="1:2" x14ac:dyDescent="0.2">
      <c r="A69" t="s">
        <v>291</v>
      </c>
      <c r="B69" s="52">
        <v>0.33823529411764702</v>
      </c>
    </row>
    <row r="70" spans="1:2" x14ac:dyDescent="0.2">
      <c r="A70" t="s">
        <v>287</v>
      </c>
      <c r="B70" s="52">
        <v>0.33823529411764702</v>
      </c>
    </row>
    <row r="71" spans="1:2" x14ac:dyDescent="0.2">
      <c r="A71" t="s">
        <v>301</v>
      </c>
      <c r="B71" s="52">
        <v>0.33823529411764702</v>
      </c>
    </row>
    <row r="72" spans="1:2" x14ac:dyDescent="0.2">
      <c r="A72" t="s">
        <v>318</v>
      </c>
      <c r="B72" s="52">
        <v>0.33823529411764702</v>
      </c>
    </row>
    <row r="73" spans="1:2" x14ac:dyDescent="0.2">
      <c r="A73" t="s">
        <v>247</v>
      </c>
      <c r="B73" s="52">
        <v>0.33823529411764702</v>
      </c>
    </row>
    <row r="74" spans="1:2" x14ac:dyDescent="0.2">
      <c r="A74" t="s">
        <v>178</v>
      </c>
      <c r="B74" s="52">
        <v>0.33823529411764702</v>
      </c>
    </row>
    <row r="75" spans="1:2" x14ac:dyDescent="0.2">
      <c r="A75" t="s">
        <v>179</v>
      </c>
      <c r="B75" s="52">
        <v>0.33823529411764702</v>
      </c>
    </row>
    <row r="76" spans="1:2" x14ac:dyDescent="0.2">
      <c r="A76" t="s">
        <v>275</v>
      </c>
      <c r="B76" s="52">
        <v>0.35294117647058815</v>
      </c>
    </row>
    <row r="77" spans="1:2" x14ac:dyDescent="0.2">
      <c r="A77" t="s">
        <v>283</v>
      </c>
      <c r="B77" s="52">
        <v>0.35294117647058815</v>
      </c>
    </row>
    <row r="78" spans="1:2" x14ac:dyDescent="0.2">
      <c r="A78" t="s">
        <v>285</v>
      </c>
      <c r="B78" s="52">
        <v>0.35294117647058815</v>
      </c>
    </row>
    <row r="79" spans="1:2" x14ac:dyDescent="0.2">
      <c r="A79" t="s">
        <v>289</v>
      </c>
      <c r="B79" s="52">
        <v>0.35294117647058815</v>
      </c>
    </row>
    <row r="80" spans="1:2" x14ac:dyDescent="0.2">
      <c r="A80" t="s">
        <v>303</v>
      </c>
      <c r="B80" s="52">
        <v>0.35294117647058815</v>
      </c>
    </row>
    <row r="81" spans="1:2" x14ac:dyDescent="0.2">
      <c r="A81" t="s">
        <v>313</v>
      </c>
      <c r="B81" s="52">
        <v>0.35294117647058815</v>
      </c>
    </row>
    <row r="82" spans="1:2" x14ac:dyDescent="0.2">
      <c r="A82" t="s">
        <v>241</v>
      </c>
      <c r="B82" s="52">
        <v>0.35294117647058815</v>
      </c>
    </row>
    <row r="83" spans="1:2" x14ac:dyDescent="0.2">
      <c r="A83" t="s">
        <v>330</v>
      </c>
      <c r="B83" s="52">
        <v>0.36764705882352933</v>
      </c>
    </row>
    <row r="84" spans="1:2" x14ac:dyDescent="0.2">
      <c r="A84" t="s">
        <v>236</v>
      </c>
      <c r="B84" s="52">
        <v>0.36764705882352933</v>
      </c>
    </row>
    <row r="85" spans="1:2" x14ac:dyDescent="0.2">
      <c r="A85" t="s">
        <v>263</v>
      </c>
      <c r="B85" s="52">
        <v>0.36764705882352933</v>
      </c>
    </row>
    <row r="86" spans="1:2" x14ac:dyDescent="0.2">
      <c r="A86" t="s">
        <v>299</v>
      </c>
      <c r="B86" s="52">
        <v>0.36764705882352933</v>
      </c>
    </row>
    <row r="87" spans="1:2" x14ac:dyDescent="0.2">
      <c r="A87" t="s">
        <v>296</v>
      </c>
      <c r="B87" s="52">
        <v>0.36764705882352933</v>
      </c>
    </row>
    <row r="88" spans="1:2" x14ac:dyDescent="0.2">
      <c r="A88" t="s">
        <v>244</v>
      </c>
      <c r="B88" s="52">
        <v>0.38</v>
      </c>
    </row>
    <row r="89" spans="1:2" x14ac:dyDescent="0.2">
      <c r="A89" s="27" t="s">
        <v>225</v>
      </c>
      <c r="B89" s="52">
        <v>0.38235294117647056</v>
      </c>
    </row>
    <row r="90" spans="1:2" x14ac:dyDescent="0.2">
      <c r="A90" t="s">
        <v>120</v>
      </c>
      <c r="B90" s="52">
        <v>0.38235294117647056</v>
      </c>
    </row>
    <row r="91" spans="1:2" x14ac:dyDescent="0.2">
      <c r="A91" t="s">
        <v>121</v>
      </c>
      <c r="B91" s="52">
        <v>0.38235294117647056</v>
      </c>
    </row>
    <row r="92" spans="1:2" x14ac:dyDescent="0.2">
      <c r="A92" t="s">
        <v>196</v>
      </c>
      <c r="B92" s="52">
        <v>0.38235294117647056</v>
      </c>
    </row>
    <row r="93" spans="1:2" x14ac:dyDescent="0.2">
      <c r="A93" t="s">
        <v>197</v>
      </c>
      <c r="B93" s="52">
        <v>0.38235294117647056</v>
      </c>
    </row>
    <row r="94" spans="1:2" x14ac:dyDescent="0.2">
      <c r="A94" t="s">
        <v>203</v>
      </c>
      <c r="B94" s="52">
        <v>0.38235294117647056</v>
      </c>
    </row>
    <row r="95" spans="1:2" x14ac:dyDescent="0.2">
      <c r="A95" t="s">
        <v>234</v>
      </c>
      <c r="B95" s="52">
        <v>0.38235294117647056</v>
      </c>
    </row>
    <row r="96" spans="1:2" x14ac:dyDescent="0.2">
      <c r="A96" t="s">
        <v>311</v>
      </c>
      <c r="B96" s="52">
        <v>0.38235294117647056</v>
      </c>
    </row>
    <row r="97" spans="1:2" x14ac:dyDescent="0.2">
      <c r="A97" t="s">
        <v>300</v>
      </c>
      <c r="B97" s="52">
        <v>0.38235294117647056</v>
      </c>
    </row>
    <row r="98" spans="1:2" x14ac:dyDescent="0.2">
      <c r="A98" t="s">
        <v>145</v>
      </c>
      <c r="B98" s="52">
        <v>0.38235294117647056</v>
      </c>
    </row>
    <row r="99" spans="1:2" x14ac:dyDescent="0.2">
      <c r="A99" t="s">
        <v>328</v>
      </c>
      <c r="B99" s="52">
        <v>0.39705882352941174</v>
      </c>
    </row>
    <row r="100" spans="1:2" x14ac:dyDescent="0.2">
      <c r="A100" t="s">
        <v>202</v>
      </c>
      <c r="B100" s="52">
        <v>0.39705882352941174</v>
      </c>
    </row>
    <row r="101" spans="1:2" x14ac:dyDescent="0.2">
      <c r="A101" t="s">
        <v>193</v>
      </c>
      <c r="B101" s="52">
        <v>0.39705882352941174</v>
      </c>
    </row>
    <row r="102" spans="1:2" x14ac:dyDescent="0.2">
      <c r="A102" t="s">
        <v>232</v>
      </c>
      <c r="B102" s="52">
        <v>0.39705882352941174</v>
      </c>
    </row>
    <row r="103" spans="1:2" x14ac:dyDescent="0.2">
      <c r="A103" t="s">
        <v>239</v>
      </c>
      <c r="B103" s="52">
        <v>0.39705882352941174</v>
      </c>
    </row>
    <row r="104" spans="1:2" x14ac:dyDescent="0.2">
      <c r="A104" t="s">
        <v>292</v>
      </c>
      <c r="B104" s="52">
        <v>0.39705882352941174</v>
      </c>
    </row>
    <row r="105" spans="1:2" x14ac:dyDescent="0.2">
      <c r="A105" t="s">
        <v>307</v>
      </c>
      <c r="B105" s="52">
        <v>0.39705882352941174</v>
      </c>
    </row>
    <row r="106" spans="1:2" x14ac:dyDescent="0.2">
      <c r="A106" t="s">
        <v>295</v>
      </c>
      <c r="B106" s="52">
        <v>0.39705882352941174</v>
      </c>
    </row>
    <row r="107" spans="1:2" x14ac:dyDescent="0.2">
      <c r="A107" s="27" t="s">
        <v>264</v>
      </c>
      <c r="B107" s="52">
        <v>0.41176470588235298</v>
      </c>
    </row>
    <row r="108" spans="1:2" x14ac:dyDescent="0.2">
      <c r="A108" t="s">
        <v>119</v>
      </c>
      <c r="B108" s="52">
        <v>0.41176470588235298</v>
      </c>
    </row>
    <row r="109" spans="1:2" x14ac:dyDescent="0.2">
      <c r="A109" t="s">
        <v>322</v>
      </c>
      <c r="B109" s="52">
        <v>0.41176470588235298</v>
      </c>
    </row>
    <row r="110" spans="1:2" x14ac:dyDescent="0.2">
      <c r="A110" t="s">
        <v>231</v>
      </c>
      <c r="B110" s="52">
        <v>0.41176470588235298</v>
      </c>
    </row>
    <row r="111" spans="1:2" x14ac:dyDescent="0.2">
      <c r="A111" t="s">
        <v>282</v>
      </c>
      <c r="B111" s="52">
        <v>0.41176470588235298</v>
      </c>
    </row>
    <row r="112" spans="1:2" x14ac:dyDescent="0.2">
      <c r="A112" t="s">
        <v>211</v>
      </c>
      <c r="B112" s="52">
        <v>0.42647058823529416</v>
      </c>
    </row>
    <row r="113" spans="1:2" x14ac:dyDescent="0.2">
      <c r="A113" t="s">
        <v>329</v>
      </c>
      <c r="B113" s="52">
        <v>0.42647058823529416</v>
      </c>
    </row>
    <row r="114" spans="1:2" x14ac:dyDescent="0.2">
      <c r="A114" t="s">
        <v>254</v>
      </c>
      <c r="B114" s="52">
        <v>0.42647058823529416</v>
      </c>
    </row>
    <row r="115" spans="1:2" x14ac:dyDescent="0.2">
      <c r="A115" t="s">
        <v>149</v>
      </c>
      <c r="B115" s="52">
        <v>0.42647058823529416</v>
      </c>
    </row>
    <row r="116" spans="1:2" x14ac:dyDescent="0.2">
      <c r="A116" t="s">
        <v>262</v>
      </c>
      <c r="B116" s="52">
        <v>0.42647058823529416</v>
      </c>
    </row>
    <row r="117" spans="1:2" x14ac:dyDescent="0.2">
      <c r="A117" t="s">
        <v>294</v>
      </c>
      <c r="B117" s="52">
        <v>0.42647058823529416</v>
      </c>
    </row>
    <row r="118" spans="1:2" x14ac:dyDescent="0.2">
      <c r="A118" t="s">
        <v>316</v>
      </c>
      <c r="B118" s="52">
        <v>0.42647058823529416</v>
      </c>
    </row>
    <row r="119" spans="1:2" x14ac:dyDescent="0.2">
      <c r="A119" t="s">
        <v>153</v>
      </c>
      <c r="B119" s="52">
        <v>0.42647058823529416</v>
      </c>
    </row>
    <row r="120" spans="1:2" x14ac:dyDescent="0.2">
      <c r="A120" t="s">
        <v>277</v>
      </c>
      <c r="B120" s="52">
        <v>0.44117647058823534</v>
      </c>
    </row>
    <row r="121" spans="1:2" x14ac:dyDescent="0.2">
      <c r="A121" t="s">
        <v>240</v>
      </c>
      <c r="B121" s="52">
        <v>0.44117647058823534</v>
      </c>
    </row>
    <row r="122" spans="1:2" x14ac:dyDescent="0.2">
      <c r="A122" t="s">
        <v>312</v>
      </c>
      <c r="B122" s="52">
        <v>0.44117647058823534</v>
      </c>
    </row>
    <row r="123" spans="1:2" x14ac:dyDescent="0.2">
      <c r="A123" t="s">
        <v>269</v>
      </c>
      <c r="B123" s="52">
        <v>0.44117647058823534</v>
      </c>
    </row>
    <row r="124" spans="1:2" x14ac:dyDescent="0.2">
      <c r="A124" t="s">
        <v>198</v>
      </c>
      <c r="B124" s="52">
        <v>0.45588235294117652</v>
      </c>
    </row>
    <row r="125" spans="1:2" x14ac:dyDescent="0.2">
      <c r="A125" t="s">
        <v>224</v>
      </c>
      <c r="B125" s="52">
        <v>0.45588235294117652</v>
      </c>
    </row>
    <row r="126" spans="1:2" x14ac:dyDescent="0.2">
      <c r="A126" t="s">
        <v>257</v>
      </c>
      <c r="B126" s="52">
        <v>0.45588235294117652</v>
      </c>
    </row>
    <row r="127" spans="1:2" x14ac:dyDescent="0.2">
      <c r="A127" t="s">
        <v>280</v>
      </c>
      <c r="B127" s="52">
        <v>0.45588235294117652</v>
      </c>
    </row>
    <row r="128" spans="1:2" x14ac:dyDescent="0.2">
      <c r="A128" t="s">
        <v>217</v>
      </c>
      <c r="B128" s="52">
        <v>0.4705882352941177</v>
      </c>
    </row>
    <row r="129" spans="1:2" x14ac:dyDescent="0.2">
      <c r="A129" t="s">
        <v>210</v>
      </c>
      <c r="B129" s="52">
        <v>0.4705882352941177</v>
      </c>
    </row>
    <row r="130" spans="1:2" x14ac:dyDescent="0.2">
      <c r="A130" t="s">
        <v>192</v>
      </c>
      <c r="B130" s="52">
        <v>0.4705882352941177</v>
      </c>
    </row>
    <row r="131" spans="1:2" x14ac:dyDescent="0.2">
      <c r="A131" t="s">
        <v>278</v>
      </c>
      <c r="B131" s="52">
        <v>0.4705882352941177</v>
      </c>
    </row>
    <row r="132" spans="1:2" x14ac:dyDescent="0.2">
      <c r="A132" t="s">
        <v>237</v>
      </c>
      <c r="B132" s="52">
        <v>0.4705882352941177</v>
      </c>
    </row>
    <row r="133" spans="1:2" x14ac:dyDescent="0.2">
      <c r="A133" t="s">
        <v>212</v>
      </c>
      <c r="B133" s="52">
        <v>0.48529411764705888</v>
      </c>
    </row>
    <row r="134" spans="1:2" x14ac:dyDescent="0.2">
      <c r="A134" t="s">
        <v>213</v>
      </c>
      <c r="B134" s="52">
        <v>0.48529411764705888</v>
      </c>
    </row>
    <row r="135" spans="1:2" x14ac:dyDescent="0.2">
      <c r="A135" t="s">
        <v>255</v>
      </c>
      <c r="B135" s="52">
        <v>0.48529411764705888</v>
      </c>
    </row>
    <row r="136" spans="1:2" x14ac:dyDescent="0.2">
      <c r="A136" t="s">
        <v>199</v>
      </c>
      <c r="B136" s="52">
        <v>0.48529411764705888</v>
      </c>
    </row>
    <row r="137" spans="1:2" x14ac:dyDescent="0.2">
      <c r="A137" t="s">
        <v>201</v>
      </c>
      <c r="B137" s="52">
        <v>0.48529411764705888</v>
      </c>
    </row>
    <row r="138" spans="1:2" x14ac:dyDescent="0.2">
      <c r="A138" t="s">
        <v>191</v>
      </c>
      <c r="B138" s="52">
        <v>0.48529411764705888</v>
      </c>
    </row>
    <row r="139" spans="1:2" x14ac:dyDescent="0.2">
      <c r="A139" t="s">
        <v>152</v>
      </c>
      <c r="B139" s="52">
        <v>0.48529411764705888</v>
      </c>
    </row>
    <row r="140" spans="1:2" x14ac:dyDescent="0.2">
      <c r="A140" t="s">
        <v>279</v>
      </c>
      <c r="B140" s="52">
        <v>0.48529411764705888</v>
      </c>
    </row>
    <row r="141" spans="1:2" x14ac:dyDescent="0.2">
      <c r="A141" t="s">
        <v>306</v>
      </c>
      <c r="B141" s="52">
        <v>0.48529411764705888</v>
      </c>
    </row>
    <row r="142" spans="1:2" x14ac:dyDescent="0.2">
      <c r="A142" t="s">
        <v>305</v>
      </c>
      <c r="B142" s="52">
        <v>0.48529411764705888</v>
      </c>
    </row>
    <row r="143" spans="1:2" x14ac:dyDescent="0.2">
      <c r="A143" t="s">
        <v>308</v>
      </c>
      <c r="B143" s="52">
        <v>0.48529411764705888</v>
      </c>
    </row>
    <row r="144" spans="1:2" x14ac:dyDescent="0.2">
      <c r="A144" t="s">
        <v>122</v>
      </c>
      <c r="B144" s="52">
        <v>0.5</v>
      </c>
    </row>
    <row r="145" spans="1:2" x14ac:dyDescent="0.2">
      <c r="A145" t="s">
        <v>216</v>
      </c>
      <c r="B145" s="52">
        <v>0.51470588235294112</v>
      </c>
    </row>
    <row r="146" spans="1:2" x14ac:dyDescent="0.2">
      <c r="A146" t="s">
        <v>123</v>
      </c>
      <c r="B146" s="52">
        <v>0.51470588235294112</v>
      </c>
    </row>
    <row r="147" spans="1:2" x14ac:dyDescent="0.2">
      <c r="A147" t="s">
        <v>200</v>
      </c>
      <c r="B147" s="52">
        <v>0.51470588235294112</v>
      </c>
    </row>
    <row r="148" spans="1:2" x14ac:dyDescent="0.2">
      <c r="A148" t="s">
        <v>205</v>
      </c>
      <c r="B148" s="52">
        <v>0.51470588235294112</v>
      </c>
    </row>
    <row r="149" spans="1:2" x14ac:dyDescent="0.2">
      <c r="A149" t="s">
        <v>272</v>
      </c>
      <c r="B149" s="52">
        <v>0.52941176470588225</v>
      </c>
    </row>
    <row r="150" spans="1:2" x14ac:dyDescent="0.2">
      <c r="A150" t="s">
        <v>219</v>
      </c>
      <c r="B150" s="52">
        <v>0.52941176470588225</v>
      </c>
    </row>
    <row r="151" spans="1:2" x14ac:dyDescent="0.2">
      <c r="A151" t="s">
        <v>130</v>
      </c>
      <c r="B151" s="52">
        <v>0.52941176470588225</v>
      </c>
    </row>
    <row r="152" spans="1:2" x14ac:dyDescent="0.2">
      <c r="A152" t="s">
        <v>204</v>
      </c>
      <c r="B152" s="52">
        <v>0.52941176470588225</v>
      </c>
    </row>
    <row r="153" spans="1:2" x14ac:dyDescent="0.2">
      <c r="A153" t="s">
        <v>281</v>
      </c>
      <c r="B153" s="52">
        <v>0.52941176470588225</v>
      </c>
    </row>
    <row r="154" spans="1:2" x14ac:dyDescent="0.2">
      <c r="A154" t="s">
        <v>274</v>
      </c>
      <c r="B154" s="52">
        <v>0.55882352941176472</v>
      </c>
    </row>
    <row r="155" spans="1:2" x14ac:dyDescent="0.2">
      <c r="A155" s="27" t="s">
        <v>226</v>
      </c>
      <c r="B155" s="52">
        <v>0.57352941176470584</v>
      </c>
    </row>
    <row r="156" spans="1:2" x14ac:dyDescent="0.2">
      <c r="A156" t="s">
        <v>150</v>
      </c>
      <c r="B156" s="52">
        <v>0.57352941176470584</v>
      </c>
    </row>
    <row r="157" spans="1:2" x14ac:dyDescent="0.2">
      <c r="A157" t="s">
        <v>218</v>
      </c>
      <c r="B157" s="52">
        <v>0.58823529411764708</v>
      </c>
    </row>
    <row r="158" spans="1:2" x14ac:dyDescent="0.2">
      <c r="A158" t="s">
        <v>268</v>
      </c>
      <c r="B158" s="52">
        <v>0.58823529411764708</v>
      </c>
    </row>
    <row r="159" spans="1:2" x14ac:dyDescent="0.2">
      <c r="A159" t="s">
        <v>131</v>
      </c>
      <c r="B159" s="52">
        <v>0.58823529411764708</v>
      </c>
    </row>
    <row r="160" spans="1:2" x14ac:dyDescent="0.2">
      <c r="A160" t="s">
        <v>194</v>
      </c>
      <c r="B160" s="52">
        <v>0.58823529411764708</v>
      </c>
    </row>
    <row r="161" spans="1:2" x14ac:dyDescent="0.2">
      <c r="A161" t="s">
        <v>151</v>
      </c>
      <c r="B161" s="52">
        <v>0.58823529411764708</v>
      </c>
    </row>
    <row r="162" spans="1:2" x14ac:dyDescent="0.2">
      <c r="A162" t="s">
        <v>261</v>
      </c>
      <c r="B162" s="52">
        <v>0.58823529411764708</v>
      </c>
    </row>
    <row r="163" spans="1:2" x14ac:dyDescent="0.2">
      <c r="A163" t="s">
        <v>271</v>
      </c>
      <c r="B163" s="52">
        <v>0.6029411764705882</v>
      </c>
    </row>
    <row r="164" spans="1:2" x14ac:dyDescent="0.2">
      <c r="A164" t="s">
        <v>252</v>
      </c>
      <c r="B164" s="52">
        <v>0.61764705882352944</v>
      </c>
    </row>
    <row r="165" spans="1:2" x14ac:dyDescent="0.2">
      <c r="A165" t="s">
        <v>273</v>
      </c>
      <c r="B165" s="52">
        <v>0.63235294117647056</v>
      </c>
    </row>
    <row r="166" spans="1:2" x14ac:dyDescent="0.2">
      <c r="A166" t="s">
        <v>304</v>
      </c>
      <c r="B166" s="52">
        <v>0.63235294117647056</v>
      </c>
    </row>
    <row r="167" spans="1:2" x14ac:dyDescent="0.2">
      <c r="A167" s="27" t="s">
        <v>154</v>
      </c>
      <c r="B167" s="52">
        <v>0.6470588235294118</v>
      </c>
    </row>
    <row r="168" spans="1:2" x14ac:dyDescent="0.2">
      <c r="A168" t="s">
        <v>214</v>
      </c>
      <c r="B168" s="52">
        <v>0.66176470588235303</v>
      </c>
    </row>
    <row r="169" spans="1:2" x14ac:dyDescent="0.2">
      <c r="A169" t="s">
        <v>253</v>
      </c>
      <c r="B169" s="52">
        <v>0.66176470588235303</v>
      </c>
    </row>
    <row r="170" spans="1:2" x14ac:dyDescent="0.2">
      <c r="A170" t="s">
        <v>276</v>
      </c>
      <c r="B170" s="52">
        <v>0.66176470588235303</v>
      </c>
    </row>
    <row r="171" spans="1:2" x14ac:dyDescent="0.2">
      <c r="A171" s="27" t="s">
        <v>223</v>
      </c>
      <c r="B171" s="52">
        <v>0.69117647058823517</v>
      </c>
    </row>
    <row r="172" spans="1:2" x14ac:dyDescent="0.2">
      <c r="A172" t="s">
        <v>215</v>
      </c>
      <c r="B172" s="52">
        <v>0.70588235294117641</v>
      </c>
    </row>
    <row r="173" spans="1:2" x14ac:dyDescent="0.2">
      <c r="A173" t="s">
        <v>230</v>
      </c>
      <c r="B173" s="52">
        <v>0.72058823529411753</v>
      </c>
    </row>
    <row r="174" spans="1:2" x14ac:dyDescent="0.2">
      <c r="A174" s="27" t="s">
        <v>251</v>
      </c>
      <c r="B174" s="52">
        <v>0.75</v>
      </c>
    </row>
    <row r="175" spans="1:2" x14ac:dyDescent="0.2">
      <c r="A175" s="27" t="s">
        <v>156</v>
      </c>
      <c r="B175" s="52">
        <v>0.80882352941176472</v>
      </c>
    </row>
    <row r="176" spans="1:2" x14ac:dyDescent="0.2">
      <c r="A176" t="s">
        <v>256</v>
      </c>
      <c r="B176" s="52">
        <v>0.80882352941176472</v>
      </c>
    </row>
    <row r="177" spans="1:2" x14ac:dyDescent="0.2">
      <c r="A177" s="27" t="s">
        <v>155</v>
      </c>
      <c r="B177" s="52">
        <v>0.89705882352941169</v>
      </c>
    </row>
    <row r="178" spans="1:2" x14ac:dyDescent="0.2">
      <c r="A178" s="27" t="s">
        <v>195</v>
      </c>
      <c r="B178" s="52">
        <v>1</v>
      </c>
    </row>
    <row r="179" spans="1:2" x14ac:dyDescent="0.2">
      <c r="A179" s="27" t="s">
        <v>267</v>
      </c>
      <c r="B179" s="52" t="s">
        <v>110</v>
      </c>
    </row>
    <row r="180" spans="1:2" x14ac:dyDescent="0.2">
      <c r="A180" s="27" t="s">
        <v>157</v>
      </c>
      <c r="B180" s="52" t="s">
        <v>110</v>
      </c>
    </row>
    <row r="181" spans="1:2" x14ac:dyDescent="0.2">
      <c r="A181" s="27" t="s">
        <v>158</v>
      </c>
      <c r="B181" s="52" t="s">
        <v>110</v>
      </c>
    </row>
    <row r="182" spans="1:2" x14ac:dyDescent="0.2">
      <c r="A182" s="27" t="s">
        <v>159</v>
      </c>
      <c r="B182" s="52" t="s">
        <v>110</v>
      </c>
    </row>
    <row r="183" spans="1:2" x14ac:dyDescent="0.2">
      <c r="A183" s="27" t="s">
        <v>160</v>
      </c>
      <c r="B183" s="52" t="s">
        <v>110</v>
      </c>
    </row>
    <row r="184" spans="1:2" x14ac:dyDescent="0.2">
      <c r="A184" t="s">
        <v>206</v>
      </c>
      <c r="B184" s="52" t="s">
        <v>110</v>
      </c>
    </row>
    <row r="185" spans="1:2" x14ac:dyDescent="0.2">
      <c r="A185" t="s">
        <v>209</v>
      </c>
      <c r="B185" s="52" t="s">
        <v>110</v>
      </c>
    </row>
    <row r="186" spans="1:2" x14ac:dyDescent="0.2">
      <c r="A186" s="65"/>
      <c r="B186" s="52" t="s">
        <v>110</v>
      </c>
    </row>
    <row r="188" spans="1:2" x14ac:dyDescent="0.2">
      <c r="A188" s="65"/>
      <c r="B188" s="52"/>
    </row>
  </sheetData>
  <phoneticPr fontId="0" type="noConversion"/>
  <pageMargins left="0.75" right="0.75" top="1" bottom="1" header="0.4921259845" footer="0.492125984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88"/>
  <sheetViews>
    <sheetView workbookViewId="0"/>
  </sheetViews>
  <sheetFormatPr baseColWidth="10" defaultColWidth="11.42578125" defaultRowHeight="12.75" x14ac:dyDescent="0.2"/>
  <cols>
    <col min="1" max="1" width="31.85546875" customWidth="1"/>
    <col min="2" max="2" width="11.42578125" style="72" customWidth="1"/>
    <col min="3" max="3" width="7.28515625" customWidth="1"/>
    <col min="4" max="4" width="6.140625" customWidth="1"/>
    <col min="5" max="5" width="18.7109375" customWidth="1"/>
    <col min="6" max="6" width="11.140625" customWidth="1"/>
    <col min="7" max="7" width="15" customWidth="1"/>
    <col min="8" max="8" width="10.5703125" customWidth="1"/>
    <col min="9" max="9" width="10.42578125" customWidth="1"/>
  </cols>
  <sheetData>
    <row r="1" spans="1:9" ht="13.5" thickBot="1" x14ac:dyDescent="0.25">
      <c r="A1" s="75" t="s">
        <v>332</v>
      </c>
      <c r="B1" s="53" t="s">
        <v>348</v>
      </c>
      <c r="C1" s="53" t="s">
        <v>333</v>
      </c>
      <c r="D1" s="53" t="s">
        <v>334</v>
      </c>
      <c r="E1" s="53" t="s">
        <v>335</v>
      </c>
      <c r="F1" s="53" t="s">
        <v>349</v>
      </c>
      <c r="G1" s="53" t="s">
        <v>350</v>
      </c>
      <c r="H1" s="53" t="s">
        <v>336</v>
      </c>
      <c r="I1" s="53" t="s">
        <v>337</v>
      </c>
    </row>
    <row r="2" spans="1:9" ht="27" customHeight="1" x14ac:dyDescent="0.2">
      <c r="A2" s="79" t="s">
        <v>143</v>
      </c>
      <c r="B2" s="48"/>
      <c r="C2" s="52">
        <f>MIN(B3:B187)</f>
        <v>0.65</v>
      </c>
      <c r="D2" s="52">
        <f>MAX(B3:B187)</f>
        <v>0.8</v>
      </c>
      <c r="E2" s="52">
        <f>D2-C2</f>
        <v>0.15000000000000002</v>
      </c>
      <c r="G2" s="76" t="s">
        <v>341</v>
      </c>
      <c r="H2" s="52">
        <f>MIN(G3:G185)</f>
        <v>0</v>
      </c>
      <c r="I2" s="52">
        <f>MAX(G3:G185)</f>
        <v>1.0000000000000002</v>
      </c>
    </row>
    <row r="3" spans="1:9" x14ac:dyDescent="0.2">
      <c r="A3" s="27" t="s">
        <v>220</v>
      </c>
      <c r="B3" s="48">
        <v>0.8</v>
      </c>
      <c r="F3" s="52">
        <f>B3-0.65</f>
        <v>0.15000000000000002</v>
      </c>
      <c r="G3" s="52">
        <f>F3/0.15</f>
        <v>1.0000000000000002</v>
      </c>
    </row>
    <row r="4" spans="1:9" x14ac:dyDescent="0.2">
      <c r="A4" s="27" t="s">
        <v>310</v>
      </c>
      <c r="B4" s="48">
        <v>0.75</v>
      </c>
      <c r="F4" s="52">
        <f t="shared" ref="F4:F67" si="0">B4-0.65</f>
        <v>9.9999999999999978E-2</v>
      </c>
      <c r="G4" s="52">
        <f t="shared" ref="G4:G67" si="1">F4/0.15</f>
        <v>0.66666666666666652</v>
      </c>
    </row>
    <row r="5" spans="1:9" x14ac:dyDescent="0.2">
      <c r="A5" s="27" t="s">
        <v>221</v>
      </c>
      <c r="B5" s="48">
        <v>0.74</v>
      </c>
      <c r="F5" s="52">
        <f t="shared" si="0"/>
        <v>8.9999999999999969E-2</v>
      </c>
      <c r="G5" s="52">
        <f t="shared" si="1"/>
        <v>0.59999999999999987</v>
      </c>
    </row>
    <row r="6" spans="1:9" x14ac:dyDescent="0.2">
      <c r="A6" s="27" t="s">
        <v>309</v>
      </c>
      <c r="B6" s="48">
        <v>0.79</v>
      </c>
      <c r="F6" s="52">
        <f t="shared" si="0"/>
        <v>0.14000000000000001</v>
      </c>
      <c r="G6" s="52">
        <f t="shared" si="1"/>
        <v>0.93333333333333346</v>
      </c>
    </row>
    <row r="7" spans="1:9" x14ac:dyDescent="0.2">
      <c r="A7" s="27" t="s">
        <v>222</v>
      </c>
      <c r="B7" s="48">
        <v>0.76</v>
      </c>
      <c r="F7" s="52">
        <f t="shared" si="0"/>
        <v>0.10999999999999999</v>
      </c>
      <c r="G7" s="52">
        <f t="shared" si="1"/>
        <v>0.73333333333333328</v>
      </c>
    </row>
    <row r="8" spans="1:9" x14ac:dyDescent="0.2">
      <c r="A8" s="27" t="s">
        <v>314</v>
      </c>
      <c r="B8" s="48">
        <v>0.75</v>
      </c>
      <c r="F8" s="52">
        <f t="shared" si="0"/>
        <v>9.9999999999999978E-2</v>
      </c>
      <c r="G8" s="52">
        <f t="shared" si="1"/>
        <v>0.66666666666666652</v>
      </c>
    </row>
    <row r="9" spans="1:9" x14ac:dyDescent="0.2">
      <c r="A9" s="27" t="s">
        <v>266</v>
      </c>
      <c r="B9" s="48">
        <v>0.73</v>
      </c>
      <c r="F9" s="52">
        <f t="shared" si="0"/>
        <v>7.999999999999996E-2</v>
      </c>
      <c r="G9" s="52">
        <f t="shared" si="1"/>
        <v>0.5333333333333331</v>
      </c>
    </row>
    <row r="10" spans="1:9" x14ac:dyDescent="0.2">
      <c r="A10" s="27" t="s">
        <v>223</v>
      </c>
      <c r="B10" s="48">
        <v>0.69</v>
      </c>
      <c r="F10" s="52">
        <f t="shared" si="0"/>
        <v>3.9999999999999925E-2</v>
      </c>
      <c r="G10" s="52">
        <f t="shared" si="1"/>
        <v>0.26666666666666616</v>
      </c>
    </row>
    <row r="11" spans="1:9" x14ac:dyDescent="0.2">
      <c r="A11" s="27" t="s">
        <v>225</v>
      </c>
      <c r="B11" s="48">
        <v>0.75</v>
      </c>
      <c r="F11" s="52">
        <f t="shared" si="0"/>
        <v>9.9999999999999978E-2</v>
      </c>
      <c r="G11" s="52">
        <f t="shared" si="1"/>
        <v>0.66666666666666652</v>
      </c>
    </row>
    <row r="12" spans="1:9" x14ac:dyDescent="0.2">
      <c r="A12" s="27" t="s">
        <v>265</v>
      </c>
      <c r="B12" s="48">
        <v>0.79</v>
      </c>
      <c r="F12" s="52">
        <f t="shared" si="0"/>
        <v>0.14000000000000001</v>
      </c>
      <c r="G12" s="52">
        <f t="shared" si="1"/>
        <v>0.93333333333333346</v>
      </c>
    </row>
    <row r="13" spans="1:9" x14ac:dyDescent="0.2">
      <c r="A13" s="27" t="s">
        <v>264</v>
      </c>
      <c r="B13" s="48">
        <v>0.74</v>
      </c>
      <c r="F13" s="52">
        <f t="shared" si="0"/>
        <v>8.9999999999999969E-2</v>
      </c>
      <c r="G13" s="52">
        <f t="shared" si="1"/>
        <v>0.59999999999999987</v>
      </c>
    </row>
    <row r="14" spans="1:9" x14ac:dyDescent="0.2">
      <c r="A14" s="27" t="s">
        <v>226</v>
      </c>
      <c r="B14" s="48">
        <v>0.69</v>
      </c>
      <c r="F14" s="52">
        <f t="shared" si="0"/>
        <v>3.9999999999999925E-2</v>
      </c>
      <c r="G14" s="52">
        <f t="shared" si="1"/>
        <v>0.26666666666666616</v>
      </c>
    </row>
    <row r="15" spans="1:9" x14ac:dyDescent="0.2">
      <c r="A15" s="27" t="s">
        <v>227</v>
      </c>
      <c r="B15" s="48">
        <v>0.7</v>
      </c>
      <c r="F15" s="52">
        <f t="shared" si="0"/>
        <v>4.9999999999999933E-2</v>
      </c>
      <c r="G15" s="52">
        <f t="shared" si="1"/>
        <v>0.33333333333333293</v>
      </c>
    </row>
    <row r="16" spans="1:9" x14ac:dyDescent="0.2">
      <c r="A16" s="27" t="s">
        <v>228</v>
      </c>
      <c r="B16" s="48">
        <v>0.71</v>
      </c>
      <c r="F16" s="52">
        <f t="shared" si="0"/>
        <v>5.9999999999999942E-2</v>
      </c>
      <c r="G16" s="52">
        <f t="shared" si="1"/>
        <v>0.39999999999999963</v>
      </c>
    </row>
    <row r="17" spans="1:7" x14ac:dyDescent="0.2">
      <c r="A17" s="27" t="s">
        <v>267</v>
      </c>
      <c r="B17" s="48">
        <v>0.71</v>
      </c>
      <c r="F17" s="52">
        <f t="shared" si="0"/>
        <v>5.9999999999999942E-2</v>
      </c>
      <c r="G17" s="52">
        <f t="shared" si="1"/>
        <v>0.39999999999999963</v>
      </c>
    </row>
    <row r="18" spans="1:7" x14ac:dyDescent="0.2">
      <c r="A18" s="27" t="s">
        <v>157</v>
      </c>
      <c r="B18" s="48">
        <v>0.69</v>
      </c>
      <c r="F18" s="52">
        <f t="shared" si="0"/>
        <v>3.9999999999999925E-2</v>
      </c>
      <c r="G18" s="52">
        <f t="shared" si="1"/>
        <v>0.26666666666666616</v>
      </c>
    </row>
    <row r="19" spans="1:7" x14ac:dyDescent="0.2">
      <c r="A19" s="27" t="s">
        <v>158</v>
      </c>
      <c r="B19" s="48">
        <v>0.72</v>
      </c>
      <c r="F19" s="52">
        <f t="shared" si="0"/>
        <v>6.9999999999999951E-2</v>
      </c>
      <c r="G19" s="52">
        <f t="shared" si="1"/>
        <v>0.46666666666666634</v>
      </c>
    </row>
    <row r="20" spans="1:7" x14ac:dyDescent="0.2">
      <c r="A20" s="27" t="s">
        <v>159</v>
      </c>
      <c r="B20" s="48">
        <v>0.71</v>
      </c>
      <c r="F20" s="52">
        <f t="shared" si="0"/>
        <v>5.9999999999999942E-2</v>
      </c>
      <c r="G20" s="52">
        <f t="shared" si="1"/>
        <v>0.39999999999999963</v>
      </c>
    </row>
    <row r="21" spans="1:7" x14ac:dyDescent="0.2">
      <c r="A21" s="27" t="s">
        <v>160</v>
      </c>
      <c r="B21" s="48">
        <v>0.71</v>
      </c>
      <c r="F21" s="52">
        <f t="shared" si="0"/>
        <v>5.9999999999999942E-2</v>
      </c>
      <c r="G21" s="52">
        <f t="shared" si="1"/>
        <v>0.39999999999999963</v>
      </c>
    </row>
    <row r="22" spans="1:7" x14ac:dyDescent="0.2">
      <c r="A22" s="27" t="s">
        <v>251</v>
      </c>
      <c r="B22" s="48">
        <v>0.73</v>
      </c>
      <c r="F22" s="52">
        <f t="shared" si="0"/>
        <v>7.999999999999996E-2</v>
      </c>
      <c r="G22" s="52">
        <f t="shared" si="1"/>
        <v>0.5333333333333331</v>
      </c>
    </row>
    <row r="23" spans="1:7" x14ac:dyDescent="0.2">
      <c r="A23" s="27" t="s">
        <v>154</v>
      </c>
      <c r="B23" s="48">
        <v>0.69</v>
      </c>
      <c r="F23" s="52">
        <f t="shared" si="0"/>
        <v>3.9999999999999925E-2</v>
      </c>
      <c r="G23" s="52">
        <f t="shared" si="1"/>
        <v>0.26666666666666616</v>
      </c>
    </row>
    <row r="24" spans="1:7" x14ac:dyDescent="0.2">
      <c r="A24" s="27" t="s">
        <v>155</v>
      </c>
      <c r="B24" s="48">
        <v>0.71</v>
      </c>
      <c r="F24" s="52">
        <f t="shared" si="0"/>
        <v>5.9999999999999942E-2</v>
      </c>
      <c r="G24" s="52">
        <f t="shared" si="1"/>
        <v>0.39999999999999963</v>
      </c>
    </row>
    <row r="25" spans="1:7" x14ac:dyDescent="0.2">
      <c r="A25" s="27" t="s">
        <v>195</v>
      </c>
      <c r="B25" s="48">
        <v>0.76</v>
      </c>
      <c r="F25" s="52">
        <f t="shared" si="0"/>
        <v>0.10999999999999999</v>
      </c>
      <c r="G25" s="52">
        <f t="shared" si="1"/>
        <v>0.73333333333333328</v>
      </c>
    </row>
    <row r="26" spans="1:7" x14ac:dyDescent="0.2">
      <c r="A26" s="27" t="s">
        <v>156</v>
      </c>
      <c r="B26" s="48">
        <v>0.74</v>
      </c>
      <c r="F26" s="52">
        <f t="shared" si="0"/>
        <v>8.9999999999999969E-2</v>
      </c>
      <c r="G26" s="52">
        <f t="shared" si="1"/>
        <v>0.59999999999999987</v>
      </c>
    </row>
    <row r="27" spans="1:7" x14ac:dyDescent="0.2">
      <c r="A27" t="s">
        <v>252</v>
      </c>
      <c r="B27" s="48">
        <v>0.7</v>
      </c>
      <c r="F27" s="52">
        <f t="shared" si="0"/>
        <v>4.9999999999999933E-2</v>
      </c>
      <c r="G27" s="52">
        <f t="shared" si="1"/>
        <v>0.33333333333333293</v>
      </c>
    </row>
    <row r="28" spans="1:7" x14ac:dyDescent="0.2">
      <c r="A28" t="s">
        <v>214</v>
      </c>
      <c r="B28" s="48">
        <v>0.72</v>
      </c>
      <c r="F28" s="52">
        <f t="shared" si="0"/>
        <v>6.9999999999999951E-2</v>
      </c>
      <c r="G28" s="52">
        <f t="shared" si="1"/>
        <v>0.46666666666666634</v>
      </c>
    </row>
    <row r="29" spans="1:7" x14ac:dyDescent="0.2">
      <c r="A29" t="s">
        <v>215</v>
      </c>
      <c r="B29" s="48">
        <v>0.74</v>
      </c>
      <c r="F29" s="52">
        <f t="shared" si="0"/>
        <v>8.9999999999999969E-2</v>
      </c>
      <c r="G29" s="52">
        <f t="shared" si="1"/>
        <v>0.59999999999999987</v>
      </c>
    </row>
    <row r="30" spans="1:7" x14ac:dyDescent="0.2">
      <c r="A30" t="s">
        <v>216</v>
      </c>
      <c r="B30" s="48">
        <v>0.66</v>
      </c>
      <c r="F30" s="52">
        <f t="shared" si="0"/>
        <v>1.0000000000000009E-2</v>
      </c>
      <c r="G30" s="52">
        <f t="shared" si="1"/>
        <v>6.6666666666666735E-2</v>
      </c>
    </row>
    <row r="31" spans="1:7" x14ac:dyDescent="0.2">
      <c r="A31" t="s">
        <v>217</v>
      </c>
      <c r="B31" s="48">
        <v>0.7</v>
      </c>
      <c r="F31" s="52">
        <f t="shared" si="0"/>
        <v>4.9999999999999933E-2</v>
      </c>
      <c r="G31" s="52">
        <f t="shared" si="1"/>
        <v>0.33333333333333293</v>
      </c>
    </row>
    <row r="32" spans="1:7" x14ac:dyDescent="0.2">
      <c r="A32" t="s">
        <v>229</v>
      </c>
      <c r="B32" s="48">
        <v>0.65</v>
      </c>
      <c r="F32" s="52">
        <f t="shared" si="0"/>
        <v>0</v>
      </c>
      <c r="G32" s="52">
        <f t="shared" si="1"/>
        <v>0</v>
      </c>
    </row>
    <row r="33" spans="1:7" x14ac:dyDescent="0.2">
      <c r="A33" t="s">
        <v>211</v>
      </c>
      <c r="B33" s="48">
        <v>0.74</v>
      </c>
      <c r="F33" s="52">
        <f t="shared" si="0"/>
        <v>8.9999999999999969E-2</v>
      </c>
      <c r="G33" s="52">
        <f t="shared" si="1"/>
        <v>0.59999999999999987</v>
      </c>
    </row>
    <row r="34" spans="1:7" x14ac:dyDescent="0.2">
      <c r="A34" t="s">
        <v>123</v>
      </c>
      <c r="B34" s="48">
        <v>0.7</v>
      </c>
      <c r="F34" s="52">
        <f t="shared" si="0"/>
        <v>4.9999999999999933E-2</v>
      </c>
      <c r="G34" s="52">
        <f t="shared" si="1"/>
        <v>0.33333333333333293</v>
      </c>
    </row>
    <row r="35" spans="1:7" x14ac:dyDescent="0.2">
      <c r="A35" t="s">
        <v>212</v>
      </c>
      <c r="B35" s="48">
        <v>0.7</v>
      </c>
      <c r="F35" s="52">
        <f t="shared" si="0"/>
        <v>4.9999999999999933E-2</v>
      </c>
      <c r="G35" s="52">
        <f t="shared" si="1"/>
        <v>0.33333333333333293</v>
      </c>
    </row>
    <row r="36" spans="1:7" x14ac:dyDescent="0.2">
      <c r="A36" t="s">
        <v>213</v>
      </c>
      <c r="B36" s="48">
        <v>0.71</v>
      </c>
      <c r="F36" s="52">
        <f t="shared" si="0"/>
        <v>5.9999999999999942E-2</v>
      </c>
      <c r="G36" s="52">
        <f t="shared" si="1"/>
        <v>0.39999999999999963</v>
      </c>
    </row>
    <row r="37" spans="1:7" x14ac:dyDescent="0.2">
      <c r="A37" t="s">
        <v>230</v>
      </c>
      <c r="B37" s="48">
        <v>0.73</v>
      </c>
      <c r="F37" s="52">
        <f t="shared" si="0"/>
        <v>7.999999999999996E-2</v>
      </c>
      <c r="G37" s="52">
        <f t="shared" si="1"/>
        <v>0.5333333333333331</v>
      </c>
    </row>
    <row r="38" spans="1:7" x14ac:dyDescent="0.2">
      <c r="A38" t="s">
        <v>119</v>
      </c>
      <c r="B38" s="48">
        <v>0.67</v>
      </c>
      <c r="F38" s="52">
        <f t="shared" si="0"/>
        <v>2.0000000000000018E-2</v>
      </c>
      <c r="G38" s="52">
        <f t="shared" si="1"/>
        <v>0.13333333333333347</v>
      </c>
    </row>
    <row r="39" spans="1:7" x14ac:dyDescent="0.2">
      <c r="A39" t="s">
        <v>120</v>
      </c>
      <c r="B39" s="48">
        <v>0.7</v>
      </c>
      <c r="F39" s="52">
        <f t="shared" si="0"/>
        <v>4.9999999999999933E-2</v>
      </c>
      <c r="G39" s="52">
        <f t="shared" si="1"/>
        <v>0.33333333333333293</v>
      </c>
    </row>
    <row r="40" spans="1:7" x14ac:dyDescent="0.2">
      <c r="A40" t="s">
        <v>121</v>
      </c>
      <c r="B40" s="48">
        <v>0.67</v>
      </c>
      <c r="F40" s="52">
        <f t="shared" si="0"/>
        <v>2.0000000000000018E-2</v>
      </c>
      <c r="G40" s="52">
        <f t="shared" si="1"/>
        <v>0.13333333333333347</v>
      </c>
    </row>
    <row r="41" spans="1:7" x14ac:dyDescent="0.2">
      <c r="A41" t="s">
        <v>122</v>
      </c>
      <c r="B41" s="48">
        <v>0.69</v>
      </c>
      <c r="F41" s="52">
        <f t="shared" si="0"/>
        <v>3.9999999999999925E-2</v>
      </c>
      <c r="G41" s="52">
        <f t="shared" si="1"/>
        <v>0.26666666666666616</v>
      </c>
    </row>
    <row r="42" spans="1:7" x14ac:dyDescent="0.2">
      <c r="A42" t="s">
        <v>322</v>
      </c>
      <c r="B42" s="48">
        <v>0.67</v>
      </c>
      <c r="F42" s="52">
        <f t="shared" si="0"/>
        <v>2.0000000000000018E-2</v>
      </c>
      <c r="G42" s="52">
        <f t="shared" si="1"/>
        <v>0.13333333333333347</v>
      </c>
    </row>
    <row r="43" spans="1:7" x14ac:dyDescent="0.2">
      <c r="A43" t="s">
        <v>323</v>
      </c>
      <c r="B43" s="48">
        <v>0.7</v>
      </c>
      <c r="F43" s="52">
        <f t="shared" si="0"/>
        <v>4.9999999999999933E-2</v>
      </c>
      <c r="G43" s="52">
        <f t="shared" si="1"/>
        <v>0.33333333333333293</v>
      </c>
    </row>
    <row r="44" spans="1:7" x14ac:dyDescent="0.2">
      <c r="A44" t="s">
        <v>253</v>
      </c>
      <c r="B44" s="48">
        <v>0.76</v>
      </c>
      <c r="F44" s="52">
        <f t="shared" si="0"/>
        <v>0.10999999999999999</v>
      </c>
      <c r="G44" s="52">
        <f t="shared" si="1"/>
        <v>0.73333333333333328</v>
      </c>
    </row>
    <row r="45" spans="1:7" x14ac:dyDescent="0.2">
      <c r="A45" t="s">
        <v>272</v>
      </c>
      <c r="B45" s="48">
        <v>0.68</v>
      </c>
      <c r="F45" s="52">
        <f t="shared" si="0"/>
        <v>3.0000000000000027E-2</v>
      </c>
      <c r="G45" s="52">
        <f t="shared" si="1"/>
        <v>0.20000000000000018</v>
      </c>
    </row>
    <row r="46" spans="1:7" x14ac:dyDescent="0.2">
      <c r="A46" t="s">
        <v>273</v>
      </c>
      <c r="B46" s="48">
        <v>0.7</v>
      </c>
      <c r="F46" s="52">
        <f t="shared" si="0"/>
        <v>4.9999999999999933E-2</v>
      </c>
      <c r="G46" s="52">
        <f t="shared" si="1"/>
        <v>0.33333333333333293</v>
      </c>
    </row>
    <row r="47" spans="1:7" x14ac:dyDescent="0.2">
      <c r="A47" t="s">
        <v>218</v>
      </c>
      <c r="B47" s="48">
        <v>0.68</v>
      </c>
      <c r="F47" s="52">
        <f t="shared" si="0"/>
        <v>3.0000000000000027E-2</v>
      </c>
      <c r="G47" s="52">
        <f t="shared" si="1"/>
        <v>0.20000000000000018</v>
      </c>
    </row>
    <row r="48" spans="1:7" x14ac:dyDescent="0.2">
      <c r="A48" t="s">
        <v>219</v>
      </c>
      <c r="B48" s="48">
        <v>0.7</v>
      </c>
      <c r="F48" s="52">
        <f t="shared" si="0"/>
        <v>4.9999999999999933E-2</v>
      </c>
      <c r="G48" s="52">
        <f t="shared" si="1"/>
        <v>0.33333333333333293</v>
      </c>
    </row>
    <row r="49" spans="1:7" x14ac:dyDescent="0.2">
      <c r="A49" t="s">
        <v>231</v>
      </c>
      <c r="B49" s="48">
        <v>0.7</v>
      </c>
      <c r="F49" s="52">
        <f t="shared" si="0"/>
        <v>4.9999999999999933E-2</v>
      </c>
      <c r="G49" s="52">
        <f t="shared" si="1"/>
        <v>0.33333333333333293</v>
      </c>
    </row>
    <row r="50" spans="1:7" x14ac:dyDescent="0.2">
      <c r="A50" t="s">
        <v>124</v>
      </c>
      <c r="B50" s="48">
        <v>0.69</v>
      </c>
      <c r="F50" s="52">
        <f t="shared" si="0"/>
        <v>3.9999999999999925E-2</v>
      </c>
      <c r="G50" s="52">
        <f t="shared" si="1"/>
        <v>0.26666666666666616</v>
      </c>
    </row>
    <row r="51" spans="1:7" x14ac:dyDescent="0.2">
      <c r="A51" t="s">
        <v>328</v>
      </c>
      <c r="B51" s="48">
        <v>0.71</v>
      </c>
      <c r="F51" s="52">
        <f t="shared" si="0"/>
        <v>5.9999999999999942E-2</v>
      </c>
      <c r="G51" s="52">
        <f t="shared" si="1"/>
        <v>0.39999999999999963</v>
      </c>
    </row>
    <row r="52" spans="1:7" x14ac:dyDescent="0.2">
      <c r="A52" t="s">
        <v>329</v>
      </c>
      <c r="B52" s="48">
        <v>0.73</v>
      </c>
      <c r="F52" s="52">
        <f t="shared" si="0"/>
        <v>7.999999999999996E-2</v>
      </c>
      <c r="G52" s="52">
        <f t="shared" si="1"/>
        <v>0.5333333333333331</v>
      </c>
    </row>
    <row r="53" spans="1:7" x14ac:dyDescent="0.2">
      <c r="A53" t="s">
        <v>330</v>
      </c>
      <c r="B53" s="48">
        <v>0.7</v>
      </c>
      <c r="F53" s="52">
        <f t="shared" si="0"/>
        <v>4.9999999999999933E-2</v>
      </c>
      <c r="G53" s="52">
        <f t="shared" si="1"/>
        <v>0.33333333333333293</v>
      </c>
    </row>
    <row r="54" spans="1:7" x14ac:dyDescent="0.2">
      <c r="A54" t="s">
        <v>254</v>
      </c>
      <c r="B54" s="48">
        <v>0.75</v>
      </c>
      <c r="F54" s="52">
        <f t="shared" si="0"/>
        <v>9.9999999999999978E-2</v>
      </c>
      <c r="G54" s="52">
        <f t="shared" si="1"/>
        <v>0.66666666666666652</v>
      </c>
    </row>
    <row r="55" spans="1:7" x14ac:dyDescent="0.2">
      <c r="A55" t="s">
        <v>210</v>
      </c>
      <c r="B55" s="48">
        <v>0.74</v>
      </c>
      <c r="F55" s="52">
        <f t="shared" si="0"/>
        <v>8.9999999999999969E-2</v>
      </c>
      <c r="G55" s="52">
        <f t="shared" si="1"/>
        <v>0.59999999999999987</v>
      </c>
    </row>
    <row r="56" spans="1:7" x14ac:dyDescent="0.2">
      <c r="A56" t="s">
        <v>274</v>
      </c>
      <c r="B56" s="48">
        <v>0.75</v>
      </c>
      <c r="F56" s="52">
        <f t="shared" si="0"/>
        <v>9.9999999999999978E-2</v>
      </c>
      <c r="G56" s="52">
        <f t="shared" si="1"/>
        <v>0.66666666666666652</v>
      </c>
    </row>
    <row r="57" spans="1:7" x14ac:dyDescent="0.2">
      <c r="A57" t="s">
        <v>271</v>
      </c>
      <c r="B57" s="48">
        <v>0.71</v>
      </c>
      <c r="F57" s="52">
        <f t="shared" si="0"/>
        <v>5.9999999999999942E-2</v>
      </c>
      <c r="G57" s="52">
        <f t="shared" si="1"/>
        <v>0.39999999999999963</v>
      </c>
    </row>
    <row r="58" spans="1:7" x14ac:dyDescent="0.2">
      <c r="A58" t="s">
        <v>268</v>
      </c>
      <c r="B58" s="48">
        <v>0.7</v>
      </c>
      <c r="F58" s="52">
        <f t="shared" si="0"/>
        <v>4.9999999999999933E-2</v>
      </c>
      <c r="G58" s="52">
        <f t="shared" si="1"/>
        <v>0.33333333333333293</v>
      </c>
    </row>
    <row r="59" spans="1:7" x14ac:dyDescent="0.2">
      <c r="A59" t="s">
        <v>255</v>
      </c>
      <c r="B59" s="48">
        <v>0.76</v>
      </c>
      <c r="F59" s="52">
        <f t="shared" si="0"/>
        <v>0.10999999999999999</v>
      </c>
      <c r="G59" s="52">
        <f t="shared" si="1"/>
        <v>0.73333333333333328</v>
      </c>
    </row>
    <row r="60" spans="1:7" x14ac:dyDescent="0.2">
      <c r="A60" t="s">
        <v>196</v>
      </c>
      <c r="B60" s="48">
        <v>0.73</v>
      </c>
      <c r="F60" s="52">
        <f t="shared" si="0"/>
        <v>7.999999999999996E-2</v>
      </c>
      <c r="G60" s="52">
        <f t="shared" si="1"/>
        <v>0.5333333333333331</v>
      </c>
    </row>
    <row r="61" spans="1:7" x14ac:dyDescent="0.2">
      <c r="A61" t="s">
        <v>197</v>
      </c>
      <c r="B61" s="48">
        <v>0.73</v>
      </c>
      <c r="F61" s="52">
        <f t="shared" si="0"/>
        <v>7.999999999999996E-2</v>
      </c>
      <c r="G61" s="52">
        <f t="shared" si="1"/>
        <v>0.5333333333333331</v>
      </c>
    </row>
    <row r="62" spans="1:7" x14ac:dyDescent="0.2">
      <c r="A62" t="s">
        <v>198</v>
      </c>
      <c r="B62" s="48">
        <v>0.71</v>
      </c>
      <c r="F62" s="52">
        <f t="shared" si="0"/>
        <v>5.9999999999999942E-2</v>
      </c>
      <c r="G62" s="52">
        <f t="shared" si="1"/>
        <v>0.39999999999999963</v>
      </c>
    </row>
    <row r="63" spans="1:7" x14ac:dyDescent="0.2">
      <c r="A63" t="s">
        <v>199</v>
      </c>
      <c r="B63" s="48">
        <v>0.74</v>
      </c>
      <c r="F63" s="52">
        <f t="shared" si="0"/>
        <v>8.9999999999999969E-2</v>
      </c>
      <c r="G63" s="52">
        <f t="shared" si="1"/>
        <v>0.59999999999999987</v>
      </c>
    </row>
    <row r="64" spans="1:7" x14ac:dyDescent="0.2">
      <c r="A64" t="s">
        <v>224</v>
      </c>
      <c r="B64" s="48">
        <v>0.68</v>
      </c>
      <c r="F64" s="52">
        <f t="shared" si="0"/>
        <v>3.0000000000000027E-2</v>
      </c>
      <c r="G64" s="52">
        <f t="shared" si="1"/>
        <v>0.20000000000000018</v>
      </c>
    </row>
    <row r="65" spans="1:7" x14ac:dyDescent="0.2">
      <c r="A65" t="s">
        <v>200</v>
      </c>
      <c r="B65" s="48">
        <v>0.73</v>
      </c>
      <c r="F65" s="52">
        <f t="shared" si="0"/>
        <v>7.999999999999996E-2</v>
      </c>
      <c r="G65" s="52">
        <f t="shared" si="1"/>
        <v>0.5333333333333331</v>
      </c>
    </row>
    <row r="66" spans="1:7" x14ac:dyDescent="0.2">
      <c r="A66" t="s">
        <v>201</v>
      </c>
      <c r="B66" s="48">
        <v>0.72</v>
      </c>
      <c r="F66" s="52">
        <f t="shared" si="0"/>
        <v>6.9999999999999951E-2</v>
      </c>
      <c r="G66" s="52">
        <f t="shared" si="1"/>
        <v>0.46666666666666634</v>
      </c>
    </row>
    <row r="67" spans="1:7" x14ac:dyDescent="0.2">
      <c r="A67" t="s">
        <v>202</v>
      </c>
      <c r="B67" s="48">
        <v>0.68</v>
      </c>
      <c r="F67" s="52">
        <f t="shared" si="0"/>
        <v>3.0000000000000027E-2</v>
      </c>
      <c r="G67" s="52">
        <f t="shared" si="1"/>
        <v>0.20000000000000018</v>
      </c>
    </row>
    <row r="68" spans="1:7" x14ac:dyDescent="0.2">
      <c r="A68" t="s">
        <v>203</v>
      </c>
      <c r="B68" s="48">
        <v>0.7</v>
      </c>
      <c r="F68" s="52">
        <f t="shared" ref="F68:F131" si="2">B68-0.65</f>
        <v>4.9999999999999933E-2</v>
      </c>
      <c r="G68" s="52">
        <f t="shared" ref="G68:G131" si="3">F68/0.15</f>
        <v>0.33333333333333293</v>
      </c>
    </row>
    <row r="69" spans="1:7" x14ac:dyDescent="0.2">
      <c r="A69" t="s">
        <v>256</v>
      </c>
      <c r="B69" s="48">
        <v>0.74</v>
      </c>
      <c r="F69" s="52">
        <f t="shared" si="2"/>
        <v>8.9999999999999969E-2</v>
      </c>
      <c r="G69" s="52">
        <f t="shared" si="3"/>
        <v>0.59999999999999987</v>
      </c>
    </row>
    <row r="70" spans="1:7" x14ac:dyDescent="0.2">
      <c r="A70" t="s">
        <v>130</v>
      </c>
      <c r="B70" s="48">
        <v>0.73</v>
      </c>
      <c r="F70" s="52">
        <f t="shared" si="2"/>
        <v>7.999999999999996E-2</v>
      </c>
      <c r="G70" s="52">
        <f t="shared" si="3"/>
        <v>0.5333333333333331</v>
      </c>
    </row>
    <row r="71" spans="1:7" x14ac:dyDescent="0.2">
      <c r="A71" t="s">
        <v>204</v>
      </c>
      <c r="B71" s="48">
        <v>0.73</v>
      </c>
      <c r="F71" s="52">
        <f t="shared" si="2"/>
        <v>7.999999999999996E-2</v>
      </c>
      <c r="G71" s="52">
        <f t="shared" si="3"/>
        <v>0.5333333333333331</v>
      </c>
    </row>
    <row r="72" spans="1:7" x14ac:dyDescent="0.2">
      <c r="A72" t="s">
        <v>131</v>
      </c>
      <c r="B72" s="48">
        <v>0.75</v>
      </c>
      <c r="F72" s="52">
        <f t="shared" si="2"/>
        <v>9.9999999999999978E-2</v>
      </c>
      <c r="G72" s="52">
        <f t="shared" si="3"/>
        <v>0.66666666666666652</v>
      </c>
    </row>
    <row r="73" spans="1:7" x14ac:dyDescent="0.2">
      <c r="A73" t="s">
        <v>205</v>
      </c>
      <c r="B73" s="48">
        <v>0.75</v>
      </c>
      <c r="F73" s="52">
        <f t="shared" si="2"/>
        <v>9.9999999999999978E-2</v>
      </c>
      <c r="G73" s="52">
        <f t="shared" si="3"/>
        <v>0.66666666666666652</v>
      </c>
    </row>
    <row r="74" spans="1:7" x14ac:dyDescent="0.2">
      <c r="A74" t="s">
        <v>257</v>
      </c>
      <c r="B74" s="48">
        <v>0.74</v>
      </c>
      <c r="F74" s="52">
        <f t="shared" si="2"/>
        <v>8.9999999999999969E-2</v>
      </c>
      <c r="G74" s="52">
        <f t="shared" si="3"/>
        <v>0.59999999999999987</v>
      </c>
    </row>
    <row r="75" spans="1:7" x14ac:dyDescent="0.2">
      <c r="A75" t="s">
        <v>149</v>
      </c>
      <c r="B75" s="48">
        <v>0.74</v>
      </c>
      <c r="F75" s="52">
        <f t="shared" si="2"/>
        <v>8.9999999999999969E-2</v>
      </c>
      <c r="G75" s="52">
        <f t="shared" si="3"/>
        <v>0.59999999999999987</v>
      </c>
    </row>
    <row r="76" spans="1:7" x14ac:dyDescent="0.2">
      <c r="A76" t="s">
        <v>150</v>
      </c>
      <c r="B76" s="48">
        <v>0.74</v>
      </c>
      <c r="F76" s="52">
        <f t="shared" si="2"/>
        <v>8.9999999999999969E-2</v>
      </c>
      <c r="G76" s="52">
        <f t="shared" si="3"/>
        <v>0.59999999999999987</v>
      </c>
    </row>
    <row r="77" spans="1:7" x14ac:dyDescent="0.2">
      <c r="A77" t="s">
        <v>191</v>
      </c>
      <c r="B77" s="48">
        <v>0.7</v>
      </c>
      <c r="F77" s="52">
        <f t="shared" si="2"/>
        <v>4.9999999999999933E-2</v>
      </c>
      <c r="G77" s="52">
        <f t="shared" si="3"/>
        <v>0.33333333333333293</v>
      </c>
    </row>
    <row r="78" spans="1:7" x14ac:dyDescent="0.2">
      <c r="A78" t="s">
        <v>192</v>
      </c>
      <c r="B78" s="48">
        <v>0.67</v>
      </c>
      <c r="F78" s="52">
        <f t="shared" si="2"/>
        <v>2.0000000000000018E-2</v>
      </c>
      <c r="G78" s="52">
        <f t="shared" si="3"/>
        <v>0.13333333333333347</v>
      </c>
    </row>
    <row r="79" spans="1:7" x14ac:dyDescent="0.2">
      <c r="A79" t="s">
        <v>249</v>
      </c>
      <c r="B79" s="48">
        <v>0.73</v>
      </c>
      <c r="F79" s="52">
        <f t="shared" si="2"/>
        <v>7.999999999999996E-2</v>
      </c>
      <c r="G79" s="52">
        <f t="shared" si="3"/>
        <v>0.5333333333333331</v>
      </c>
    </row>
    <row r="80" spans="1:7" x14ac:dyDescent="0.2">
      <c r="A80" t="s">
        <v>193</v>
      </c>
      <c r="B80" s="48">
        <v>0.74</v>
      </c>
      <c r="F80" s="52">
        <f t="shared" si="2"/>
        <v>8.9999999999999969E-2</v>
      </c>
      <c r="G80" s="52">
        <f t="shared" si="3"/>
        <v>0.59999999999999987</v>
      </c>
    </row>
    <row r="81" spans="1:7" x14ac:dyDescent="0.2">
      <c r="A81" t="s">
        <v>194</v>
      </c>
      <c r="B81" s="48">
        <v>0.71</v>
      </c>
      <c r="F81" s="52">
        <f t="shared" si="2"/>
        <v>5.9999999999999942E-2</v>
      </c>
      <c r="G81" s="52">
        <f t="shared" si="3"/>
        <v>0.39999999999999963</v>
      </c>
    </row>
    <row r="82" spans="1:7" x14ac:dyDescent="0.2">
      <c r="A82" t="s">
        <v>151</v>
      </c>
      <c r="B82" s="48">
        <v>0.68</v>
      </c>
      <c r="F82" s="52">
        <f t="shared" si="2"/>
        <v>3.0000000000000027E-2</v>
      </c>
      <c r="G82" s="52">
        <f t="shared" si="3"/>
        <v>0.20000000000000018</v>
      </c>
    </row>
    <row r="83" spans="1:7" x14ac:dyDescent="0.2">
      <c r="A83" t="s">
        <v>152</v>
      </c>
      <c r="B83" s="48">
        <v>0.7</v>
      </c>
      <c r="F83" s="52">
        <f t="shared" si="2"/>
        <v>4.9999999999999933E-2</v>
      </c>
      <c r="G83" s="52">
        <f t="shared" si="3"/>
        <v>0.33333333333333293</v>
      </c>
    </row>
    <row r="84" spans="1:7" x14ac:dyDescent="0.2">
      <c r="A84" t="s">
        <v>258</v>
      </c>
      <c r="B84" s="48">
        <v>0.76</v>
      </c>
      <c r="F84" s="52">
        <f t="shared" si="2"/>
        <v>0.10999999999999999</v>
      </c>
      <c r="G84" s="52">
        <f t="shared" si="3"/>
        <v>0.73333333333333328</v>
      </c>
    </row>
    <row r="85" spans="1:7" x14ac:dyDescent="0.2">
      <c r="A85" t="s">
        <v>206</v>
      </c>
      <c r="B85" s="48">
        <v>0.76</v>
      </c>
      <c r="F85" s="52">
        <f t="shared" si="2"/>
        <v>0.10999999999999999</v>
      </c>
      <c r="G85" s="52">
        <f t="shared" si="3"/>
        <v>0.73333333333333328</v>
      </c>
    </row>
    <row r="86" spans="1:7" x14ac:dyDescent="0.2">
      <c r="A86" t="s">
        <v>207</v>
      </c>
      <c r="B86" s="48">
        <v>0.75</v>
      </c>
      <c r="F86" s="52">
        <f t="shared" si="2"/>
        <v>9.9999999999999978E-2</v>
      </c>
      <c r="G86" s="52">
        <f t="shared" si="3"/>
        <v>0.66666666666666652</v>
      </c>
    </row>
    <row r="87" spans="1:7" x14ac:dyDescent="0.2">
      <c r="A87" t="s">
        <v>208</v>
      </c>
      <c r="B87" s="48">
        <v>0.74</v>
      </c>
      <c r="F87" s="52">
        <f t="shared" si="2"/>
        <v>8.9999999999999969E-2</v>
      </c>
      <c r="G87" s="52">
        <f t="shared" si="3"/>
        <v>0.59999999999999987</v>
      </c>
    </row>
    <row r="88" spans="1:7" x14ac:dyDescent="0.2">
      <c r="A88" t="s">
        <v>209</v>
      </c>
      <c r="B88" s="48">
        <v>0.73</v>
      </c>
      <c r="F88" s="52">
        <f t="shared" si="2"/>
        <v>7.999999999999996E-2</v>
      </c>
      <c r="G88" s="52">
        <f t="shared" si="3"/>
        <v>0.5333333333333331</v>
      </c>
    </row>
    <row r="89" spans="1:7" x14ac:dyDescent="0.2">
      <c r="A89" t="s">
        <v>259</v>
      </c>
      <c r="B89" s="48">
        <v>0.74</v>
      </c>
      <c r="F89" s="52">
        <f t="shared" si="2"/>
        <v>8.9999999999999969E-2</v>
      </c>
      <c r="G89" s="52">
        <f t="shared" si="3"/>
        <v>0.59999999999999987</v>
      </c>
    </row>
    <row r="90" spans="1:7" x14ac:dyDescent="0.2">
      <c r="A90" t="s">
        <v>186</v>
      </c>
      <c r="B90" s="48">
        <v>0.67</v>
      </c>
      <c r="F90" s="52">
        <f t="shared" si="2"/>
        <v>2.0000000000000018E-2</v>
      </c>
      <c r="G90" s="52">
        <f t="shared" si="3"/>
        <v>0.13333333333333347</v>
      </c>
    </row>
    <row r="91" spans="1:7" x14ac:dyDescent="0.2">
      <c r="A91" t="s">
        <v>187</v>
      </c>
      <c r="B91" s="48">
        <v>0.7</v>
      </c>
      <c r="F91" s="52">
        <f t="shared" si="2"/>
        <v>4.9999999999999933E-2</v>
      </c>
      <c r="G91" s="52">
        <f t="shared" si="3"/>
        <v>0.33333333333333293</v>
      </c>
    </row>
    <row r="92" spans="1:7" x14ac:dyDescent="0.2">
      <c r="A92" t="s">
        <v>232</v>
      </c>
      <c r="B92" s="48">
        <v>0.77</v>
      </c>
      <c r="F92" s="52">
        <f t="shared" si="2"/>
        <v>0.12</v>
      </c>
      <c r="G92" s="52">
        <f t="shared" si="3"/>
        <v>0.8</v>
      </c>
    </row>
    <row r="93" spans="1:7" x14ac:dyDescent="0.2">
      <c r="A93" t="s">
        <v>185</v>
      </c>
      <c r="B93" s="48">
        <v>0.69</v>
      </c>
      <c r="F93" s="52">
        <f t="shared" si="2"/>
        <v>3.9999999999999925E-2</v>
      </c>
      <c r="G93" s="52">
        <f t="shared" si="3"/>
        <v>0.26666666666666616</v>
      </c>
    </row>
    <row r="94" spans="1:7" x14ac:dyDescent="0.2">
      <c r="A94" t="s">
        <v>184</v>
      </c>
      <c r="B94" s="48">
        <v>0.73</v>
      </c>
      <c r="F94" s="52">
        <f t="shared" si="2"/>
        <v>7.999999999999996E-2</v>
      </c>
      <c r="G94" s="52">
        <f t="shared" si="3"/>
        <v>0.5333333333333331</v>
      </c>
    </row>
    <row r="95" spans="1:7" x14ac:dyDescent="0.2">
      <c r="A95" t="s">
        <v>260</v>
      </c>
      <c r="B95" s="48">
        <v>0.69</v>
      </c>
      <c r="F95" s="52">
        <f t="shared" si="2"/>
        <v>3.9999999999999925E-2</v>
      </c>
      <c r="G95" s="52">
        <f t="shared" si="3"/>
        <v>0.26666666666666616</v>
      </c>
    </row>
    <row r="96" spans="1:7" x14ac:dyDescent="0.2">
      <c r="A96" t="s">
        <v>171</v>
      </c>
      <c r="B96" s="48">
        <v>0.72</v>
      </c>
      <c r="F96" s="52">
        <f t="shared" si="2"/>
        <v>6.9999999999999951E-2</v>
      </c>
      <c r="G96" s="52">
        <f t="shared" si="3"/>
        <v>0.46666666666666634</v>
      </c>
    </row>
    <row r="97" spans="1:7" x14ac:dyDescent="0.2">
      <c r="A97" t="s">
        <v>172</v>
      </c>
      <c r="B97" s="48">
        <v>0.72</v>
      </c>
      <c r="F97" s="52">
        <f t="shared" si="2"/>
        <v>6.9999999999999951E-2</v>
      </c>
      <c r="G97" s="52">
        <f t="shared" si="3"/>
        <v>0.46666666666666634</v>
      </c>
    </row>
    <row r="98" spans="1:7" x14ac:dyDescent="0.2">
      <c r="A98" t="s">
        <v>173</v>
      </c>
      <c r="B98" s="48">
        <v>0.72</v>
      </c>
      <c r="F98" s="52">
        <f t="shared" si="2"/>
        <v>6.9999999999999951E-2</v>
      </c>
      <c r="G98" s="52">
        <f t="shared" si="3"/>
        <v>0.46666666666666634</v>
      </c>
    </row>
    <row r="99" spans="1:7" x14ac:dyDescent="0.2">
      <c r="A99" t="s">
        <v>174</v>
      </c>
      <c r="B99" s="48">
        <v>0.73</v>
      </c>
      <c r="F99" s="52">
        <f t="shared" si="2"/>
        <v>7.999999999999996E-2</v>
      </c>
      <c r="G99" s="52">
        <f t="shared" si="3"/>
        <v>0.5333333333333331</v>
      </c>
    </row>
    <row r="100" spans="1:7" x14ac:dyDescent="0.2">
      <c r="A100" t="s">
        <v>233</v>
      </c>
      <c r="B100" s="48">
        <v>0.73</v>
      </c>
      <c r="F100" s="52">
        <f t="shared" si="2"/>
        <v>7.999999999999996E-2</v>
      </c>
      <c r="G100" s="52">
        <f t="shared" si="3"/>
        <v>0.5333333333333331</v>
      </c>
    </row>
    <row r="101" spans="1:7" x14ac:dyDescent="0.2">
      <c r="A101" t="s">
        <v>167</v>
      </c>
      <c r="B101" s="48">
        <v>0.71</v>
      </c>
      <c r="F101" s="52">
        <f t="shared" si="2"/>
        <v>5.9999999999999942E-2</v>
      </c>
      <c r="G101" s="52">
        <f t="shared" si="3"/>
        <v>0.39999999999999963</v>
      </c>
    </row>
    <row r="102" spans="1:7" x14ac:dyDescent="0.2">
      <c r="A102" t="s">
        <v>168</v>
      </c>
      <c r="B102" s="48">
        <v>0.71</v>
      </c>
      <c r="F102" s="52">
        <f t="shared" si="2"/>
        <v>5.9999999999999942E-2</v>
      </c>
      <c r="G102" s="52">
        <f t="shared" si="3"/>
        <v>0.39999999999999963</v>
      </c>
    </row>
    <row r="103" spans="1:7" x14ac:dyDescent="0.2">
      <c r="A103" t="s">
        <v>169</v>
      </c>
      <c r="B103" s="48">
        <v>0.71</v>
      </c>
      <c r="F103" s="52">
        <f t="shared" si="2"/>
        <v>5.9999999999999942E-2</v>
      </c>
      <c r="G103" s="52">
        <f t="shared" si="3"/>
        <v>0.39999999999999963</v>
      </c>
    </row>
    <row r="104" spans="1:7" x14ac:dyDescent="0.2">
      <c r="A104" t="s">
        <v>170</v>
      </c>
      <c r="B104" s="48">
        <v>0.72</v>
      </c>
      <c r="F104" s="52">
        <f t="shared" si="2"/>
        <v>6.9999999999999951E-2</v>
      </c>
      <c r="G104" s="52">
        <f t="shared" si="3"/>
        <v>0.46666666666666634</v>
      </c>
    </row>
    <row r="105" spans="1:7" x14ac:dyDescent="0.2">
      <c r="A105" t="s">
        <v>261</v>
      </c>
      <c r="B105" s="48">
        <v>0.72</v>
      </c>
      <c r="F105" s="52">
        <f t="shared" si="2"/>
        <v>6.9999999999999951E-2</v>
      </c>
      <c r="G105" s="52">
        <f t="shared" si="3"/>
        <v>0.46666666666666634</v>
      </c>
    </row>
    <row r="106" spans="1:7" x14ac:dyDescent="0.2">
      <c r="A106" t="s">
        <v>275</v>
      </c>
      <c r="B106" s="48">
        <v>0.68</v>
      </c>
      <c r="F106" s="52">
        <f t="shared" si="2"/>
        <v>3.0000000000000027E-2</v>
      </c>
      <c r="G106" s="52">
        <f t="shared" si="3"/>
        <v>0.20000000000000018</v>
      </c>
    </row>
    <row r="107" spans="1:7" x14ac:dyDescent="0.2">
      <c r="A107" t="s">
        <v>276</v>
      </c>
      <c r="B107" s="48">
        <v>0.73</v>
      </c>
      <c r="F107" s="52">
        <f t="shared" si="2"/>
        <v>7.999999999999996E-2</v>
      </c>
      <c r="G107" s="52">
        <f t="shared" si="3"/>
        <v>0.5333333333333331</v>
      </c>
    </row>
    <row r="108" spans="1:7" x14ac:dyDescent="0.2">
      <c r="A108" t="s">
        <v>277</v>
      </c>
      <c r="B108" s="48">
        <v>0.74</v>
      </c>
      <c r="F108" s="52">
        <f t="shared" si="2"/>
        <v>8.9999999999999969E-2</v>
      </c>
      <c r="G108" s="52">
        <f t="shared" si="3"/>
        <v>0.59999999999999987</v>
      </c>
    </row>
    <row r="109" spans="1:7" x14ac:dyDescent="0.2">
      <c r="A109" t="s">
        <v>278</v>
      </c>
      <c r="B109" s="48">
        <v>0.71</v>
      </c>
      <c r="F109" s="52">
        <f t="shared" si="2"/>
        <v>5.9999999999999942E-2</v>
      </c>
      <c r="G109" s="52">
        <f t="shared" si="3"/>
        <v>0.39999999999999963</v>
      </c>
    </row>
    <row r="110" spans="1:7" x14ac:dyDescent="0.2">
      <c r="A110" t="s">
        <v>239</v>
      </c>
      <c r="B110" s="48">
        <v>0.76</v>
      </c>
      <c r="F110" s="52">
        <f t="shared" si="2"/>
        <v>0.10999999999999999</v>
      </c>
      <c r="G110" s="52">
        <f t="shared" si="3"/>
        <v>0.73333333333333328</v>
      </c>
    </row>
    <row r="111" spans="1:7" x14ac:dyDescent="0.2">
      <c r="A111" t="s">
        <v>283</v>
      </c>
      <c r="B111" s="48">
        <v>0.69</v>
      </c>
      <c r="F111" s="52">
        <f t="shared" si="2"/>
        <v>3.9999999999999925E-2</v>
      </c>
      <c r="G111" s="52">
        <f t="shared" si="3"/>
        <v>0.26666666666666616</v>
      </c>
    </row>
    <row r="112" spans="1:7" x14ac:dyDescent="0.2">
      <c r="A112" t="s">
        <v>284</v>
      </c>
      <c r="B112" s="48">
        <v>0.72</v>
      </c>
      <c r="F112" s="52">
        <f t="shared" si="2"/>
        <v>6.9999999999999951E-2</v>
      </c>
      <c r="G112" s="52">
        <f t="shared" si="3"/>
        <v>0.46666666666666634</v>
      </c>
    </row>
    <row r="113" spans="1:7" x14ac:dyDescent="0.2">
      <c r="A113" t="s">
        <v>285</v>
      </c>
      <c r="B113" s="48">
        <v>0.71</v>
      </c>
      <c r="F113" s="52">
        <f t="shared" si="2"/>
        <v>5.9999999999999942E-2</v>
      </c>
      <c r="G113" s="52">
        <f t="shared" si="3"/>
        <v>0.39999999999999963</v>
      </c>
    </row>
    <row r="114" spans="1:7" x14ac:dyDescent="0.2">
      <c r="A114" t="s">
        <v>286</v>
      </c>
      <c r="B114" s="48">
        <v>0.71</v>
      </c>
      <c r="F114" s="52">
        <f t="shared" si="2"/>
        <v>5.9999999999999942E-2</v>
      </c>
      <c r="G114" s="52">
        <f t="shared" si="3"/>
        <v>0.39999999999999963</v>
      </c>
    </row>
    <row r="115" spans="1:7" x14ac:dyDescent="0.2">
      <c r="A115" t="s">
        <v>240</v>
      </c>
      <c r="B115" s="48">
        <v>0.69</v>
      </c>
      <c r="F115" s="52">
        <f t="shared" si="2"/>
        <v>3.9999999999999925E-2</v>
      </c>
      <c r="G115" s="52">
        <f t="shared" si="3"/>
        <v>0.26666666666666616</v>
      </c>
    </row>
    <row r="116" spans="1:7" x14ac:dyDescent="0.2">
      <c r="A116" t="s">
        <v>279</v>
      </c>
      <c r="B116" s="48">
        <v>0.72</v>
      </c>
      <c r="F116" s="52">
        <f t="shared" si="2"/>
        <v>6.9999999999999951E-2</v>
      </c>
      <c r="G116" s="52">
        <f t="shared" si="3"/>
        <v>0.46666666666666634</v>
      </c>
    </row>
    <row r="117" spans="1:7" x14ac:dyDescent="0.2">
      <c r="A117" t="s">
        <v>280</v>
      </c>
      <c r="B117" s="48">
        <v>0.73</v>
      </c>
      <c r="F117" s="52">
        <f t="shared" si="2"/>
        <v>7.999999999999996E-2</v>
      </c>
      <c r="G117" s="52">
        <f t="shared" si="3"/>
        <v>0.5333333333333331</v>
      </c>
    </row>
    <row r="118" spans="1:7" x14ac:dyDescent="0.2">
      <c r="A118" t="s">
        <v>281</v>
      </c>
      <c r="B118" s="48">
        <v>0.74</v>
      </c>
      <c r="F118" s="52">
        <f t="shared" si="2"/>
        <v>8.9999999999999969E-2</v>
      </c>
      <c r="G118" s="52">
        <f t="shared" si="3"/>
        <v>0.59999999999999987</v>
      </c>
    </row>
    <row r="119" spans="1:7" x14ac:dyDescent="0.2">
      <c r="A119" t="s">
        <v>282</v>
      </c>
      <c r="B119" s="48">
        <v>0.69</v>
      </c>
      <c r="F119" s="52">
        <f t="shared" si="2"/>
        <v>3.9999999999999925E-2</v>
      </c>
      <c r="G119" s="52">
        <f t="shared" si="3"/>
        <v>0.26666666666666616</v>
      </c>
    </row>
    <row r="120" spans="1:7" x14ac:dyDescent="0.2">
      <c r="A120" t="s">
        <v>262</v>
      </c>
      <c r="B120" s="48">
        <v>0.76</v>
      </c>
      <c r="F120" s="52">
        <f t="shared" si="2"/>
        <v>0.10999999999999999</v>
      </c>
      <c r="G120" s="52">
        <f t="shared" si="3"/>
        <v>0.73333333333333328</v>
      </c>
    </row>
    <row r="121" spans="1:7" x14ac:dyDescent="0.2">
      <c r="A121" t="s">
        <v>291</v>
      </c>
      <c r="B121" s="48">
        <v>0.74</v>
      </c>
      <c r="F121" s="52">
        <f t="shared" si="2"/>
        <v>8.9999999999999969E-2</v>
      </c>
      <c r="G121" s="52">
        <f t="shared" si="3"/>
        <v>0.59999999999999987</v>
      </c>
    </row>
    <row r="122" spans="1:7" x14ac:dyDescent="0.2">
      <c r="A122" t="s">
        <v>292</v>
      </c>
      <c r="B122" s="48">
        <v>0.76</v>
      </c>
      <c r="F122" s="52">
        <f t="shared" si="2"/>
        <v>0.10999999999999999</v>
      </c>
      <c r="G122" s="52">
        <f t="shared" si="3"/>
        <v>0.73333333333333328</v>
      </c>
    </row>
    <row r="123" spans="1:7" x14ac:dyDescent="0.2">
      <c r="A123" t="s">
        <v>293</v>
      </c>
      <c r="B123" s="48">
        <v>0.77</v>
      </c>
      <c r="F123" s="52">
        <f t="shared" si="2"/>
        <v>0.12</v>
      </c>
      <c r="G123" s="52">
        <f t="shared" si="3"/>
        <v>0.8</v>
      </c>
    </row>
    <row r="124" spans="1:7" x14ac:dyDescent="0.2">
      <c r="A124" t="s">
        <v>294</v>
      </c>
      <c r="B124" s="48">
        <v>0.71</v>
      </c>
      <c r="F124" s="52">
        <f t="shared" si="2"/>
        <v>5.9999999999999942E-2</v>
      </c>
      <c r="G124" s="52">
        <f t="shared" si="3"/>
        <v>0.39999999999999963</v>
      </c>
    </row>
    <row r="125" spans="1:7" x14ac:dyDescent="0.2">
      <c r="A125" t="s">
        <v>326</v>
      </c>
      <c r="B125" s="48">
        <v>0.7</v>
      </c>
      <c r="F125" s="52">
        <f t="shared" si="2"/>
        <v>4.9999999999999933E-2</v>
      </c>
      <c r="G125" s="52">
        <f t="shared" si="3"/>
        <v>0.33333333333333293</v>
      </c>
    </row>
    <row r="126" spans="1:7" x14ac:dyDescent="0.2">
      <c r="A126" t="s">
        <v>289</v>
      </c>
      <c r="B126" s="48">
        <v>0.74</v>
      </c>
      <c r="F126" s="52">
        <f t="shared" si="2"/>
        <v>8.9999999999999969E-2</v>
      </c>
      <c r="G126" s="52">
        <f t="shared" si="3"/>
        <v>0.59999999999999987</v>
      </c>
    </row>
    <row r="127" spans="1:7" x14ac:dyDescent="0.2">
      <c r="A127" t="s">
        <v>290</v>
      </c>
      <c r="B127" s="48">
        <v>0.71</v>
      </c>
      <c r="F127" s="52">
        <f t="shared" si="2"/>
        <v>5.9999999999999942E-2</v>
      </c>
      <c r="G127" s="52">
        <f t="shared" si="3"/>
        <v>0.39999999999999963</v>
      </c>
    </row>
    <row r="128" spans="1:7" x14ac:dyDescent="0.2">
      <c r="A128" t="s">
        <v>327</v>
      </c>
      <c r="B128" s="48">
        <v>0.69</v>
      </c>
      <c r="F128" s="52">
        <f t="shared" si="2"/>
        <v>3.9999999999999925E-2</v>
      </c>
      <c r="G128" s="52">
        <f t="shared" si="3"/>
        <v>0.26666666666666616</v>
      </c>
    </row>
    <row r="129" spans="1:7" x14ac:dyDescent="0.2">
      <c r="A129" t="s">
        <v>287</v>
      </c>
      <c r="B129" s="48">
        <v>0.7</v>
      </c>
      <c r="F129" s="52">
        <f t="shared" si="2"/>
        <v>4.9999999999999933E-2</v>
      </c>
      <c r="G129" s="52">
        <f t="shared" si="3"/>
        <v>0.33333333333333293</v>
      </c>
    </row>
    <row r="130" spans="1:7" x14ac:dyDescent="0.2">
      <c r="A130" t="s">
        <v>288</v>
      </c>
      <c r="B130" s="48">
        <v>0.7</v>
      </c>
      <c r="F130" s="52">
        <f t="shared" si="2"/>
        <v>4.9999999999999933E-2</v>
      </c>
      <c r="G130" s="52">
        <f t="shared" si="3"/>
        <v>0.33333333333333293</v>
      </c>
    </row>
    <row r="131" spans="1:7" x14ac:dyDescent="0.2">
      <c r="A131" t="s">
        <v>325</v>
      </c>
      <c r="B131" s="48">
        <v>0.71</v>
      </c>
      <c r="F131" s="52">
        <f t="shared" si="2"/>
        <v>5.9999999999999942E-2</v>
      </c>
      <c r="G131" s="52">
        <f t="shared" si="3"/>
        <v>0.39999999999999963</v>
      </c>
    </row>
    <row r="132" spans="1:7" x14ac:dyDescent="0.2">
      <c r="A132" t="s">
        <v>297</v>
      </c>
      <c r="B132" s="48">
        <v>0.76</v>
      </c>
      <c r="F132" s="52">
        <f t="shared" ref="F132:F187" si="4">B132-0.65</f>
        <v>0.10999999999999999</v>
      </c>
      <c r="G132" s="52">
        <f t="shared" ref="G132:G187" si="5">F132/0.15</f>
        <v>0.73333333333333328</v>
      </c>
    </row>
    <row r="133" spans="1:7" x14ac:dyDescent="0.2">
      <c r="A133" t="s">
        <v>298</v>
      </c>
      <c r="B133" s="48">
        <v>0.76</v>
      </c>
      <c r="F133" s="52">
        <f t="shared" si="4"/>
        <v>0.10999999999999999</v>
      </c>
      <c r="G133" s="52">
        <f t="shared" si="5"/>
        <v>0.73333333333333328</v>
      </c>
    </row>
    <row r="134" spans="1:7" x14ac:dyDescent="0.2">
      <c r="A134" s="65"/>
      <c r="B134" s="48"/>
      <c r="F134" s="52" t="s">
        <v>110</v>
      </c>
      <c r="G134" s="52" t="s">
        <v>110</v>
      </c>
    </row>
    <row r="135" spans="1:7" x14ac:dyDescent="0.2">
      <c r="A135" t="s">
        <v>234</v>
      </c>
      <c r="B135" s="48">
        <v>0.78</v>
      </c>
      <c r="F135" s="52">
        <f t="shared" si="4"/>
        <v>0.13</v>
      </c>
      <c r="G135" s="52">
        <f t="shared" si="5"/>
        <v>0.8666666666666667</v>
      </c>
    </row>
    <row r="136" spans="1:7" x14ac:dyDescent="0.2">
      <c r="A136" t="s">
        <v>317</v>
      </c>
      <c r="B136" s="48">
        <v>0.68</v>
      </c>
      <c r="F136" s="52">
        <f t="shared" si="4"/>
        <v>3.0000000000000027E-2</v>
      </c>
      <c r="G136" s="52">
        <f t="shared" si="5"/>
        <v>0.20000000000000018</v>
      </c>
    </row>
    <row r="137" spans="1:7" x14ac:dyDescent="0.2">
      <c r="A137" t="s">
        <v>301</v>
      </c>
      <c r="B137" s="48">
        <v>0.74</v>
      </c>
      <c r="F137" s="52">
        <f t="shared" si="4"/>
        <v>8.9999999999999969E-2</v>
      </c>
      <c r="G137" s="52">
        <f t="shared" si="5"/>
        <v>0.59999999999999987</v>
      </c>
    </row>
    <row r="138" spans="1:7" x14ac:dyDescent="0.2">
      <c r="A138" t="s">
        <v>316</v>
      </c>
      <c r="B138" s="48">
        <v>0.74</v>
      </c>
      <c r="F138" s="52">
        <f t="shared" si="4"/>
        <v>8.9999999999999969E-2</v>
      </c>
      <c r="G138" s="52">
        <f t="shared" si="5"/>
        <v>0.59999999999999987</v>
      </c>
    </row>
    <row r="139" spans="1:7" x14ac:dyDescent="0.2">
      <c r="A139" t="s">
        <v>318</v>
      </c>
      <c r="B139" s="48">
        <v>0.75</v>
      </c>
      <c r="F139" s="52">
        <f t="shared" si="4"/>
        <v>9.9999999999999978E-2</v>
      </c>
      <c r="G139" s="52">
        <f t="shared" si="5"/>
        <v>0.66666666666666652</v>
      </c>
    </row>
    <row r="140" spans="1:7" x14ac:dyDescent="0.2">
      <c r="A140" t="s">
        <v>235</v>
      </c>
      <c r="B140" s="48">
        <v>0.7</v>
      </c>
      <c r="F140" s="52">
        <f t="shared" si="4"/>
        <v>4.9999999999999933E-2</v>
      </c>
      <c r="G140" s="52">
        <f t="shared" si="5"/>
        <v>0.33333333333333293</v>
      </c>
    </row>
    <row r="141" spans="1:7" x14ac:dyDescent="0.2">
      <c r="A141" t="s">
        <v>302</v>
      </c>
      <c r="B141" s="48">
        <v>0.7</v>
      </c>
      <c r="F141" s="52">
        <f t="shared" si="4"/>
        <v>4.9999999999999933E-2</v>
      </c>
      <c r="G141" s="52">
        <f t="shared" si="5"/>
        <v>0.33333333333333293</v>
      </c>
    </row>
    <row r="142" spans="1:7" x14ac:dyDescent="0.2">
      <c r="A142" t="s">
        <v>303</v>
      </c>
      <c r="B142" s="48">
        <v>0.69</v>
      </c>
      <c r="F142" s="52">
        <f t="shared" si="4"/>
        <v>3.9999999999999925E-2</v>
      </c>
      <c r="G142" s="52">
        <f t="shared" si="5"/>
        <v>0.26666666666666616</v>
      </c>
    </row>
    <row r="143" spans="1:7" x14ac:dyDescent="0.2">
      <c r="A143" t="s">
        <v>319</v>
      </c>
      <c r="B143" s="48">
        <v>0.73</v>
      </c>
      <c r="F143" s="52">
        <f t="shared" si="4"/>
        <v>7.999999999999996E-2</v>
      </c>
      <c r="G143" s="52">
        <f t="shared" si="5"/>
        <v>0.5333333333333331</v>
      </c>
    </row>
    <row r="144" spans="1:7" x14ac:dyDescent="0.2">
      <c r="A144" t="s">
        <v>320</v>
      </c>
      <c r="B144" s="48">
        <v>0.66</v>
      </c>
      <c r="F144" s="52">
        <f t="shared" si="4"/>
        <v>1.0000000000000009E-2</v>
      </c>
      <c r="G144" s="52">
        <f t="shared" si="5"/>
        <v>6.6666666666666735E-2</v>
      </c>
    </row>
    <row r="145" spans="1:7" x14ac:dyDescent="0.2">
      <c r="A145" t="s">
        <v>236</v>
      </c>
      <c r="B145" s="48">
        <v>0.74</v>
      </c>
      <c r="F145" s="52">
        <f t="shared" si="4"/>
        <v>8.9999999999999969E-2</v>
      </c>
      <c r="G145" s="52">
        <f t="shared" si="5"/>
        <v>0.59999999999999987</v>
      </c>
    </row>
    <row r="146" spans="1:7" x14ac:dyDescent="0.2">
      <c r="A146" t="s">
        <v>306</v>
      </c>
      <c r="B146" s="48">
        <v>0.74</v>
      </c>
      <c r="F146" s="52">
        <f t="shared" si="4"/>
        <v>8.9999999999999969E-2</v>
      </c>
      <c r="G146" s="52">
        <f t="shared" si="5"/>
        <v>0.59999999999999987</v>
      </c>
    </row>
    <row r="147" spans="1:7" x14ac:dyDescent="0.2">
      <c r="A147" t="s">
        <v>307</v>
      </c>
      <c r="B147" s="48">
        <v>0.72</v>
      </c>
      <c r="F147" s="52">
        <f t="shared" si="4"/>
        <v>6.9999999999999951E-2</v>
      </c>
      <c r="G147" s="52">
        <f t="shared" si="5"/>
        <v>0.46666666666666634</v>
      </c>
    </row>
    <row r="148" spans="1:7" x14ac:dyDescent="0.2">
      <c r="A148" t="s">
        <v>237</v>
      </c>
      <c r="B148" s="48">
        <v>0.75</v>
      </c>
      <c r="F148" s="52">
        <f t="shared" si="4"/>
        <v>9.9999999999999978E-2</v>
      </c>
      <c r="G148" s="52">
        <f t="shared" si="5"/>
        <v>0.66666666666666652</v>
      </c>
    </row>
    <row r="149" spans="1:7" x14ac:dyDescent="0.2">
      <c r="A149" t="s">
        <v>304</v>
      </c>
      <c r="B149" s="48">
        <v>0.73</v>
      </c>
      <c r="F149" s="52">
        <f t="shared" si="4"/>
        <v>7.999999999999996E-2</v>
      </c>
      <c r="G149" s="52">
        <f t="shared" si="5"/>
        <v>0.5333333333333331</v>
      </c>
    </row>
    <row r="150" spans="1:7" x14ac:dyDescent="0.2">
      <c r="A150" t="s">
        <v>305</v>
      </c>
      <c r="B150" s="48">
        <v>0.74</v>
      </c>
      <c r="F150" s="52">
        <f t="shared" si="4"/>
        <v>8.9999999999999969E-2</v>
      </c>
      <c r="G150" s="52">
        <f t="shared" si="5"/>
        <v>0.59999999999999987</v>
      </c>
    </row>
    <row r="151" spans="1:7" x14ac:dyDescent="0.2">
      <c r="A151" t="s">
        <v>263</v>
      </c>
      <c r="B151" s="48">
        <v>0.74</v>
      </c>
      <c r="F151" s="52">
        <f t="shared" si="4"/>
        <v>8.9999999999999969E-2</v>
      </c>
      <c r="G151" s="52">
        <f t="shared" si="5"/>
        <v>0.59999999999999987</v>
      </c>
    </row>
    <row r="152" spans="1:7" x14ac:dyDescent="0.2">
      <c r="A152" t="s">
        <v>308</v>
      </c>
      <c r="B152" s="48">
        <v>0.71</v>
      </c>
      <c r="F152" s="52">
        <f t="shared" si="4"/>
        <v>5.9999999999999942E-2</v>
      </c>
      <c r="G152" s="52">
        <f t="shared" si="5"/>
        <v>0.39999999999999963</v>
      </c>
    </row>
    <row r="153" spans="1:7" x14ac:dyDescent="0.2">
      <c r="A153" t="s">
        <v>311</v>
      </c>
      <c r="B153" s="48">
        <v>0.74</v>
      </c>
      <c r="F153" s="52">
        <f t="shared" si="4"/>
        <v>8.9999999999999969E-2</v>
      </c>
      <c r="G153" s="52">
        <f t="shared" si="5"/>
        <v>0.59999999999999987</v>
      </c>
    </row>
    <row r="154" spans="1:7" x14ac:dyDescent="0.2">
      <c r="A154" t="s">
        <v>238</v>
      </c>
      <c r="B154" s="48">
        <v>0.74</v>
      </c>
      <c r="F154" s="52">
        <f t="shared" si="4"/>
        <v>8.9999999999999969E-2</v>
      </c>
      <c r="G154" s="52">
        <f t="shared" si="5"/>
        <v>0.59999999999999987</v>
      </c>
    </row>
    <row r="155" spans="1:7" x14ac:dyDescent="0.2">
      <c r="A155" t="s">
        <v>312</v>
      </c>
      <c r="B155" s="48">
        <v>0.76</v>
      </c>
      <c r="F155" s="52">
        <f t="shared" si="4"/>
        <v>0.10999999999999999</v>
      </c>
      <c r="G155" s="52">
        <f t="shared" si="5"/>
        <v>0.73333333333333328</v>
      </c>
    </row>
    <row r="156" spans="1:7" x14ac:dyDescent="0.2">
      <c r="A156" t="s">
        <v>313</v>
      </c>
      <c r="B156" s="48">
        <v>0.71</v>
      </c>
      <c r="F156" s="52">
        <f t="shared" si="4"/>
        <v>5.9999999999999942E-2</v>
      </c>
      <c r="G156" s="52">
        <f t="shared" si="5"/>
        <v>0.39999999999999963</v>
      </c>
    </row>
    <row r="157" spans="1:7" x14ac:dyDescent="0.2">
      <c r="A157" t="s">
        <v>241</v>
      </c>
      <c r="B157" s="48">
        <v>0.74</v>
      </c>
      <c r="F157" s="52">
        <f t="shared" si="4"/>
        <v>8.9999999999999969E-2</v>
      </c>
      <c r="G157" s="52">
        <f t="shared" si="5"/>
        <v>0.59999999999999987</v>
      </c>
    </row>
    <row r="158" spans="1:7" x14ac:dyDescent="0.2">
      <c r="A158" t="s">
        <v>299</v>
      </c>
      <c r="B158" s="48">
        <v>0.75</v>
      </c>
      <c r="F158" s="52">
        <f t="shared" si="4"/>
        <v>9.9999999999999978E-2</v>
      </c>
      <c r="G158" s="52">
        <f t="shared" si="5"/>
        <v>0.66666666666666652</v>
      </c>
    </row>
    <row r="159" spans="1:7" x14ac:dyDescent="0.2">
      <c r="A159" t="s">
        <v>300</v>
      </c>
      <c r="B159" s="48">
        <v>0.7</v>
      </c>
      <c r="F159" s="52">
        <f t="shared" si="4"/>
        <v>4.9999999999999933E-2</v>
      </c>
      <c r="G159" s="52">
        <f t="shared" si="5"/>
        <v>0.33333333333333293</v>
      </c>
    </row>
    <row r="160" spans="1:7" x14ac:dyDescent="0.2">
      <c r="A160" t="s">
        <v>331</v>
      </c>
      <c r="B160" s="48">
        <v>0.73</v>
      </c>
      <c r="F160" s="52">
        <f t="shared" si="4"/>
        <v>7.999999999999996E-2</v>
      </c>
      <c r="G160" s="52">
        <f t="shared" si="5"/>
        <v>0.5333333333333331</v>
      </c>
    </row>
    <row r="161" spans="1:7" x14ac:dyDescent="0.2">
      <c r="A161" t="s">
        <v>295</v>
      </c>
      <c r="B161" s="48">
        <v>0.75</v>
      </c>
      <c r="F161" s="52">
        <f t="shared" si="4"/>
        <v>9.9999999999999978E-2</v>
      </c>
      <c r="G161" s="52">
        <f t="shared" si="5"/>
        <v>0.66666666666666652</v>
      </c>
    </row>
    <row r="162" spans="1:7" x14ac:dyDescent="0.2">
      <c r="A162" t="s">
        <v>296</v>
      </c>
      <c r="B162" s="48">
        <v>0.75</v>
      </c>
      <c r="F162" s="52">
        <f t="shared" si="4"/>
        <v>9.9999999999999978E-2</v>
      </c>
      <c r="G162" s="52">
        <f t="shared" si="5"/>
        <v>0.66666666666666652</v>
      </c>
    </row>
    <row r="163" spans="1:7" x14ac:dyDescent="0.2">
      <c r="A163" t="s">
        <v>242</v>
      </c>
      <c r="B163" s="48">
        <v>0.77</v>
      </c>
      <c r="F163" s="52">
        <f t="shared" si="4"/>
        <v>0.12</v>
      </c>
      <c r="G163" s="52">
        <f t="shared" si="5"/>
        <v>0.8</v>
      </c>
    </row>
    <row r="164" spans="1:7" x14ac:dyDescent="0.2">
      <c r="A164" t="s">
        <v>270</v>
      </c>
      <c r="B164" s="48">
        <v>0.71</v>
      </c>
      <c r="F164" s="52">
        <f t="shared" si="4"/>
        <v>5.9999999999999942E-2</v>
      </c>
      <c r="G164" s="52">
        <f t="shared" si="5"/>
        <v>0.39999999999999963</v>
      </c>
    </row>
    <row r="165" spans="1:7" x14ac:dyDescent="0.2">
      <c r="A165" t="s">
        <v>269</v>
      </c>
      <c r="B165" s="48">
        <v>0.79</v>
      </c>
      <c r="F165" s="52">
        <f t="shared" si="4"/>
        <v>0.14000000000000001</v>
      </c>
      <c r="G165" s="52">
        <f t="shared" si="5"/>
        <v>0.93333333333333346</v>
      </c>
    </row>
    <row r="166" spans="1:7" x14ac:dyDescent="0.2">
      <c r="A166" t="s">
        <v>243</v>
      </c>
      <c r="B166" s="48">
        <v>0.74</v>
      </c>
      <c r="F166" s="52">
        <f t="shared" si="4"/>
        <v>8.9999999999999969E-2</v>
      </c>
      <c r="G166" s="52">
        <f t="shared" si="5"/>
        <v>0.59999999999999987</v>
      </c>
    </row>
    <row r="167" spans="1:7" x14ac:dyDescent="0.2">
      <c r="A167" t="s">
        <v>145</v>
      </c>
      <c r="B167" s="48">
        <v>0.76</v>
      </c>
      <c r="F167" s="52">
        <f t="shared" si="4"/>
        <v>0.10999999999999999</v>
      </c>
      <c r="G167" s="52">
        <f t="shared" si="5"/>
        <v>0.73333333333333328</v>
      </c>
    </row>
    <row r="168" spans="1:7" x14ac:dyDescent="0.2">
      <c r="A168" t="s">
        <v>146</v>
      </c>
      <c r="B168" s="48">
        <v>0.74</v>
      </c>
      <c r="F168" s="52">
        <f t="shared" si="4"/>
        <v>8.9999999999999969E-2</v>
      </c>
      <c r="G168" s="52">
        <f t="shared" si="5"/>
        <v>0.59999999999999987</v>
      </c>
    </row>
    <row r="169" spans="1:7" x14ac:dyDescent="0.2">
      <c r="A169" t="s">
        <v>147</v>
      </c>
      <c r="B169" s="48">
        <v>0.71</v>
      </c>
      <c r="F169" s="52">
        <f t="shared" si="4"/>
        <v>5.9999999999999942E-2</v>
      </c>
      <c r="G169" s="52">
        <f t="shared" si="5"/>
        <v>0.39999999999999963</v>
      </c>
    </row>
    <row r="170" spans="1:7" x14ac:dyDescent="0.2">
      <c r="A170" t="s">
        <v>148</v>
      </c>
      <c r="B170" s="48">
        <v>0.71</v>
      </c>
      <c r="F170" s="52">
        <f t="shared" si="4"/>
        <v>5.9999999999999942E-2</v>
      </c>
      <c r="G170" s="52">
        <f t="shared" si="5"/>
        <v>0.39999999999999963</v>
      </c>
    </row>
    <row r="171" spans="1:7" x14ac:dyDescent="0.2">
      <c r="A171" t="s">
        <v>244</v>
      </c>
      <c r="B171" s="48">
        <v>0.79</v>
      </c>
      <c r="F171" s="52">
        <f t="shared" si="4"/>
        <v>0.14000000000000001</v>
      </c>
      <c r="G171" s="52">
        <f t="shared" si="5"/>
        <v>0.93333333333333346</v>
      </c>
    </row>
    <row r="172" spans="1:7" x14ac:dyDescent="0.2">
      <c r="A172" t="s">
        <v>188</v>
      </c>
      <c r="B172" s="48">
        <v>0.74</v>
      </c>
      <c r="F172" s="52">
        <f t="shared" si="4"/>
        <v>8.9999999999999969E-2</v>
      </c>
      <c r="G172" s="52">
        <f t="shared" si="5"/>
        <v>0.59999999999999987</v>
      </c>
    </row>
    <row r="173" spans="1:7" x14ac:dyDescent="0.2">
      <c r="A173" t="s">
        <v>189</v>
      </c>
      <c r="B173" s="48">
        <v>0.69</v>
      </c>
      <c r="F173" s="52">
        <f t="shared" si="4"/>
        <v>3.9999999999999925E-2</v>
      </c>
      <c r="G173" s="52">
        <f t="shared" si="5"/>
        <v>0.26666666666666616</v>
      </c>
    </row>
    <row r="174" spans="1:7" x14ac:dyDescent="0.2">
      <c r="A174" t="s">
        <v>245</v>
      </c>
      <c r="B174" s="48">
        <v>0.73</v>
      </c>
      <c r="F174" s="52">
        <f t="shared" si="4"/>
        <v>7.999999999999996E-2</v>
      </c>
      <c r="G174" s="52">
        <f t="shared" si="5"/>
        <v>0.5333333333333331</v>
      </c>
    </row>
    <row r="175" spans="1:7" x14ac:dyDescent="0.2">
      <c r="A175" t="s">
        <v>181</v>
      </c>
      <c r="B175" s="48">
        <v>0.74</v>
      </c>
      <c r="F175" s="52">
        <f t="shared" si="4"/>
        <v>8.9999999999999969E-2</v>
      </c>
      <c r="G175" s="52">
        <f t="shared" si="5"/>
        <v>0.59999999999999987</v>
      </c>
    </row>
    <row r="176" spans="1:7" x14ac:dyDescent="0.2">
      <c r="A176" t="s">
        <v>182</v>
      </c>
      <c r="B176" s="48">
        <v>0.74</v>
      </c>
      <c r="F176" s="52">
        <f t="shared" si="4"/>
        <v>8.9999999999999969E-2</v>
      </c>
      <c r="G176" s="52">
        <f t="shared" si="5"/>
        <v>0.59999999999999987</v>
      </c>
    </row>
    <row r="177" spans="1:7" x14ac:dyDescent="0.2">
      <c r="A177" t="s">
        <v>246</v>
      </c>
      <c r="B177" s="48">
        <v>0.79</v>
      </c>
      <c r="F177" s="52">
        <f t="shared" si="4"/>
        <v>0.14000000000000001</v>
      </c>
      <c r="G177" s="52">
        <f t="shared" si="5"/>
        <v>0.93333333333333346</v>
      </c>
    </row>
    <row r="178" spans="1:7" x14ac:dyDescent="0.2">
      <c r="A178" t="s">
        <v>175</v>
      </c>
      <c r="B178" s="48">
        <v>0.75</v>
      </c>
      <c r="F178" s="52">
        <f t="shared" si="4"/>
        <v>9.9999999999999978E-2</v>
      </c>
      <c r="G178" s="52">
        <f t="shared" si="5"/>
        <v>0.66666666666666652</v>
      </c>
    </row>
    <row r="179" spans="1:7" x14ac:dyDescent="0.2">
      <c r="A179" t="s">
        <v>176</v>
      </c>
      <c r="B179" s="48">
        <v>0.75</v>
      </c>
      <c r="F179" s="52">
        <f t="shared" si="4"/>
        <v>9.9999999999999978E-2</v>
      </c>
      <c r="G179" s="52">
        <f t="shared" si="5"/>
        <v>0.66666666666666652</v>
      </c>
    </row>
    <row r="180" spans="1:7" x14ac:dyDescent="0.2">
      <c r="A180" t="s">
        <v>247</v>
      </c>
      <c r="B180" s="48">
        <v>0.78</v>
      </c>
      <c r="F180" s="52">
        <f t="shared" si="4"/>
        <v>0.13</v>
      </c>
      <c r="G180" s="52">
        <f t="shared" si="5"/>
        <v>0.8666666666666667</v>
      </c>
    </row>
    <row r="181" spans="1:7" x14ac:dyDescent="0.2">
      <c r="A181" t="s">
        <v>177</v>
      </c>
      <c r="B181" s="48">
        <v>0.76</v>
      </c>
      <c r="F181" s="52">
        <f t="shared" si="4"/>
        <v>0.10999999999999999</v>
      </c>
      <c r="G181" s="52">
        <f t="shared" si="5"/>
        <v>0.73333333333333328</v>
      </c>
    </row>
    <row r="182" spans="1:7" x14ac:dyDescent="0.2">
      <c r="A182" t="s">
        <v>183</v>
      </c>
      <c r="B182" s="48">
        <v>0.71</v>
      </c>
      <c r="F182" s="52">
        <f t="shared" si="4"/>
        <v>5.9999999999999942E-2</v>
      </c>
      <c r="G182" s="52">
        <f t="shared" si="5"/>
        <v>0.39999999999999963</v>
      </c>
    </row>
    <row r="183" spans="1:7" x14ac:dyDescent="0.2">
      <c r="A183" s="26" t="s">
        <v>248</v>
      </c>
      <c r="B183" s="48">
        <v>0.74</v>
      </c>
      <c r="F183" s="52">
        <f t="shared" si="4"/>
        <v>8.9999999999999969E-2</v>
      </c>
      <c r="G183" s="52">
        <f t="shared" si="5"/>
        <v>0.59999999999999987</v>
      </c>
    </row>
    <row r="184" spans="1:7" x14ac:dyDescent="0.2">
      <c r="A184" t="s">
        <v>178</v>
      </c>
      <c r="B184" s="48">
        <v>0.74</v>
      </c>
      <c r="F184" s="52">
        <f t="shared" si="4"/>
        <v>8.9999999999999969E-2</v>
      </c>
      <c r="G184" s="52">
        <f t="shared" si="5"/>
        <v>0.59999999999999987</v>
      </c>
    </row>
    <row r="185" spans="1:7" x14ac:dyDescent="0.2">
      <c r="A185" t="s">
        <v>179</v>
      </c>
      <c r="B185" s="48">
        <v>0.74</v>
      </c>
      <c r="F185" s="52">
        <f t="shared" si="4"/>
        <v>8.9999999999999969E-2</v>
      </c>
      <c r="G185" s="52">
        <f t="shared" si="5"/>
        <v>0.59999999999999987</v>
      </c>
    </row>
    <row r="186" spans="1:7" x14ac:dyDescent="0.2">
      <c r="A186" t="s">
        <v>250</v>
      </c>
      <c r="B186" s="48">
        <v>0.65</v>
      </c>
      <c r="F186" s="52">
        <f t="shared" si="4"/>
        <v>0</v>
      </c>
      <c r="G186" s="52">
        <f t="shared" si="5"/>
        <v>0</v>
      </c>
    </row>
    <row r="187" spans="1:7" x14ac:dyDescent="0.2">
      <c r="A187" t="s">
        <v>153</v>
      </c>
      <c r="B187" s="48">
        <v>0.7</v>
      </c>
      <c r="F187" s="52">
        <f t="shared" si="4"/>
        <v>4.9999999999999933E-2</v>
      </c>
      <c r="G187" s="52">
        <f t="shared" si="5"/>
        <v>0.33333333333333293</v>
      </c>
    </row>
    <row r="188" spans="1:7" x14ac:dyDescent="0.2">
      <c r="A188" s="65"/>
      <c r="B188" s="48"/>
    </row>
  </sheetData>
  <phoneticPr fontId="0" type="noConversion"/>
  <pageMargins left="0.75" right="0.75" top="1" bottom="1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88"/>
  <sheetViews>
    <sheetView workbookViewId="0"/>
  </sheetViews>
  <sheetFormatPr baseColWidth="10" defaultColWidth="11.42578125" defaultRowHeight="12.75" x14ac:dyDescent="0.2"/>
  <cols>
    <col min="1" max="1" width="31.5703125" customWidth="1"/>
    <col min="2" max="2" width="15.28515625" style="13" customWidth="1"/>
    <col min="3" max="3" width="37.140625" customWidth="1"/>
  </cols>
  <sheetData>
    <row r="1" spans="1:4" ht="27.75" customHeight="1" x14ac:dyDescent="0.2">
      <c r="A1" s="75" t="s">
        <v>351</v>
      </c>
      <c r="B1" s="53" t="s">
        <v>350</v>
      </c>
      <c r="C1" s="79" t="s">
        <v>143</v>
      </c>
      <c r="D1" t="s">
        <v>341</v>
      </c>
    </row>
    <row r="2" spans="1:4" x14ac:dyDescent="0.2">
      <c r="A2" t="s">
        <v>229</v>
      </c>
      <c r="B2" s="67">
        <v>0</v>
      </c>
    </row>
    <row r="3" spans="1:4" x14ac:dyDescent="0.2">
      <c r="A3" t="s">
        <v>250</v>
      </c>
      <c r="B3" s="67">
        <v>0</v>
      </c>
    </row>
    <row r="4" spans="1:4" x14ac:dyDescent="0.2">
      <c r="A4" t="s">
        <v>216</v>
      </c>
      <c r="B4" s="67">
        <v>6.6666666666666735E-2</v>
      </c>
    </row>
    <row r="5" spans="1:4" x14ac:dyDescent="0.2">
      <c r="A5" t="s">
        <v>320</v>
      </c>
      <c r="B5" s="67">
        <v>6.6666666666666735E-2</v>
      </c>
    </row>
    <row r="6" spans="1:4" x14ac:dyDescent="0.2">
      <c r="A6" t="s">
        <v>119</v>
      </c>
      <c r="B6" s="67">
        <v>0.13333333333333347</v>
      </c>
    </row>
    <row r="7" spans="1:4" x14ac:dyDescent="0.2">
      <c r="A7" t="s">
        <v>121</v>
      </c>
      <c r="B7" s="67">
        <v>0.13333333333333347</v>
      </c>
    </row>
    <row r="8" spans="1:4" x14ac:dyDescent="0.2">
      <c r="A8" t="s">
        <v>322</v>
      </c>
      <c r="B8" s="67">
        <v>0.13333333333333347</v>
      </c>
    </row>
    <row r="9" spans="1:4" x14ac:dyDescent="0.2">
      <c r="A9" t="s">
        <v>192</v>
      </c>
      <c r="B9" s="67">
        <v>0.13333333333333347</v>
      </c>
    </row>
    <row r="10" spans="1:4" x14ac:dyDescent="0.2">
      <c r="A10" t="s">
        <v>186</v>
      </c>
      <c r="B10" s="67">
        <v>0.13333333333333347</v>
      </c>
    </row>
    <row r="11" spans="1:4" x14ac:dyDescent="0.2">
      <c r="A11" t="s">
        <v>272</v>
      </c>
      <c r="B11" s="67">
        <v>0.2</v>
      </c>
    </row>
    <row r="12" spans="1:4" x14ac:dyDescent="0.2">
      <c r="A12" t="s">
        <v>218</v>
      </c>
      <c r="B12" s="67">
        <v>0.2</v>
      </c>
    </row>
    <row r="13" spans="1:4" x14ac:dyDescent="0.2">
      <c r="A13" t="s">
        <v>224</v>
      </c>
      <c r="B13" s="67">
        <v>0.2</v>
      </c>
    </row>
    <row r="14" spans="1:4" x14ac:dyDescent="0.2">
      <c r="A14" t="s">
        <v>202</v>
      </c>
      <c r="B14" s="67">
        <v>0.2</v>
      </c>
    </row>
    <row r="15" spans="1:4" x14ac:dyDescent="0.2">
      <c r="A15" t="s">
        <v>151</v>
      </c>
      <c r="B15" s="67">
        <v>0.2</v>
      </c>
    </row>
    <row r="16" spans="1:4" x14ac:dyDescent="0.2">
      <c r="A16" t="s">
        <v>275</v>
      </c>
      <c r="B16" s="67">
        <v>0.2</v>
      </c>
    </row>
    <row r="17" spans="1:2" x14ac:dyDescent="0.2">
      <c r="A17" t="s">
        <v>317</v>
      </c>
      <c r="B17" s="67">
        <v>0.2</v>
      </c>
    </row>
    <row r="18" spans="1:2" x14ac:dyDescent="0.2">
      <c r="A18" s="27" t="s">
        <v>223</v>
      </c>
      <c r="B18" s="67">
        <v>0.26666666666666616</v>
      </c>
    </row>
    <row r="19" spans="1:2" x14ac:dyDescent="0.2">
      <c r="A19" s="27" t="s">
        <v>226</v>
      </c>
      <c r="B19" s="67">
        <v>0.26666666666666616</v>
      </c>
    </row>
    <row r="20" spans="1:2" x14ac:dyDescent="0.2">
      <c r="A20" s="27" t="s">
        <v>157</v>
      </c>
      <c r="B20" s="67">
        <v>0.26666666666666616</v>
      </c>
    </row>
    <row r="21" spans="1:2" x14ac:dyDescent="0.2">
      <c r="A21" s="27" t="s">
        <v>154</v>
      </c>
      <c r="B21" s="67">
        <v>0.26666666666666616</v>
      </c>
    </row>
    <row r="22" spans="1:2" x14ac:dyDescent="0.2">
      <c r="A22" t="s">
        <v>122</v>
      </c>
      <c r="B22" s="67">
        <v>0.26666666666666616</v>
      </c>
    </row>
    <row r="23" spans="1:2" x14ac:dyDescent="0.2">
      <c r="A23" t="s">
        <v>124</v>
      </c>
      <c r="B23" s="67">
        <v>0.26666666666666616</v>
      </c>
    </row>
    <row r="24" spans="1:2" x14ac:dyDescent="0.2">
      <c r="A24" t="s">
        <v>185</v>
      </c>
      <c r="B24" s="67">
        <v>0.26666666666666616</v>
      </c>
    </row>
    <row r="25" spans="1:2" x14ac:dyDescent="0.2">
      <c r="A25" t="s">
        <v>260</v>
      </c>
      <c r="B25" s="67">
        <v>0.26666666666666616</v>
      </c>
    </row>
    <row r="26" spans="1:2" x14ac:dyDescent="0.2">
      <c r="A26" t="s">
        <v>283</v>
      </c>
      <c r="B26" s="67">
        <v>0.26666666666666616</v>
      </c>
    </row>
    <row r="27" spans="1:2" x14ac:dyDescent="0.2">
      <c r="A27" t="s">
        <v>240</v>
      </c>
      <c r="B27" s="67">
        <v>0.26666666666666616</v>
      </c>
    </row>
    <row r="28" spans="1:2" x14ac:dyDescent="0.2">
      <c r="A28" t="s">
        <v>282</v>
      </c>
      <c r="B28" s="67">
        <v>0.26666666666666616</v>
      </c>
    </row>
    <row r="29" spans="1:2" x14ac:dyDescent="0.2">
      <c r="A29" t="s">
        <v>327</v>
      </c>
      <c r="B29" s="67">
        <v>0.26666666666666616</v>
      </c>
    </row>
    <row r="30" spans="1:2" x14ac:dyDescent="0.2">
      <c r="A30" t="s">
        <v>303</v>
      </c>
      <c r="B30" s="67">
        <v>0.26666666666666616</v>
      </c>
    </row>
    <row r="31" spans="1:2" x14ac:dyDescent="0.2">
      <c r="A31" t="s">
        <v>189</v>
      </c>
      <c r="B31" s="67">
        <v>0.26666666666666616</v>
      </c>
    </row>
    <row r="32" spans="1:2" x14ac:dyDescent="0.2">
      <c r="A32" s="27" t="s">
        <v>227</v>
      </c>
      <c r="B32" s="67">
        <v>0.33333333333333293</v>
      </c>
    </row>
    <row r="33" spans="1:2" x14ac:dyDescent="0.2">
      <c r="A33" t="s">
        <v>252</v>
      </c>
      <c r="B33" s="67">
        <v>0.33333333333333293</v>
      </c>
    </row>
    <row r="34" spans="1:2" x14ac:dyDescent="0.2">
      <c r="A34" t="s">
        <v>217</v>
      </c>
      <c r="B34" s="67">
        <v>0.33333333333333293</v>
      </c>
    </row>
    <row r="35" spans="1:2" x14ac:dyDescent="0.2">
      <c r="A35" t="s">
        <v>123</v>
      </c>
      <c r="B35" s="67">
        <v>0.33333333333333293</v>
      </c>
    </row>
    <row r="36" spans="1:2" x14ac:dyDescent="0.2">
      <c r="A36" t="s">
        <v>212</v>
      </c>
      <c r="B36" s="67">
        <v>0.33333333333333293</v>
      </c>
    </row>
    <row r="37" spans="1:2" x14ac:dyDescent="0.2">
      <c r="A37" t="s">
        <v>120</v>
      </c>
      <c r="B37" s="67">
        <v>0.33333333333333293</v>
      </c>
    </row>
    <row r="38" spans="1:2" x14ac:dyDescent="0.2">
      <c r="A38" t="s">
        <v>323</v>
      </c>
      <c r="B38" s="67">
        <v>0.33333333333333293</v>
      </c>
    </row>
    <row r="39" spans="1:2" x14ac:dyDescent="0.2">
      <c r="A39" t="s">
        <v>273</v>
      </c>
      <c r="B39" s="67">
        <v>0.33333333333333293</v>
      </c>
    </row>
    <row r="40" spans="1:2" x14ac:dyDescent="0.2">
      <c r="A40" t="s">
        <v>219</v>
      </c>
      <c r="B40" s="67">
        <v>0.33333333333333293</v>
      </c>
    </row>
    <row r="41" spans="1:2" x14ac:dyDescent="0.2">
      <c r="A41" t="s">
        <v>231</v>
      </c>
      <c r="B41" s="67">
        <v>0.33333333333333293</v>
      </c>
    </row>
    <row r="42" spans="1:2" x14ac:dyDescent="0.2">
      <c r="A42" t="s">
        <v>330</v>
      </c>
      <c r="B42" s="67">
        <v>0.33333333333333293</v>
      </c>
    </row>
    <row r="43" spans="1:2" x14ac:dyDescent="0.2">
      <c r="A43" t="s">
        <v>268</v>
      </c>
      <c r="B43" s="67">
        <v>0.33333333333333293</v>
      </c>
    </row>
    <row r="44" spans="1:2" x14ac:dyDescent="0.2">
      <c r="A44" t="s">
        <v>203</v>
      </c>
      <c r="B44" s="67">
        <v>0.33333333333333293</v>
      </c>
    </row>
    <row r="45" spans="1:2" x14ac:dyDescent="0.2">
      <c r="A45" t="s">
        <v>191</v>
      </c>
      <c r="B45" s="67">
        <v>0.33333333333333293</v>
      </c>
    </row>
    <row r="46" spans="1:2" x14ac:dyDescent="0.2">
      <c r="A46" t="s">
        <v>152</v>
      </c>
      <c r="B46" s="67">
        <v>0.33333333333333293</v>
      </c>
    </row>
    <row r="47" spans="1:2" x14ac:dyDescent="0.2">
      <c r="A47" t="s">
        <v>187</v>
      </c>
      <c r="B47" s="67">
        <v>0.33333333333333293</v>
      </c>
    </row>
    <row r="48" spans="1:2" x14ac:dyDescent="0.2">
      <c r="A48" t="s">
        <v>326</v>
      </c>
      <c r="B48" s="67">
        <v>0.33333333333333293</v>
      </c>
    </row>
    <row r="49" spans="1:2" x14ac:dyDescent="0.2">
      <c r="A49" t="s">
        <v>287</v>
      </c>
      <c r="B49" s="67">
        <v>0.33333333333333293</v>
      </c>
    </row>
    <row r="50" spans="1:2" x14ac:dyDescent="0.2">
      <c r="A50" t="s">
        <v>288</v>
      </c>
      <c r="B50" s="67">
        <v>0.33333333333333293</v>
      </c>
    </row>
    <row r="51" spans="1:2" x14ac:dyDescent="0.2">
      <c r="A51" t="s">
        <v>235</v>
      </c>
      <c r="B51" s="67">
        <v>0.33333333333333293</v>
      </c>
    </row>
    <row r="52" spans="1:2" x14ac:dyDescent="0.2">
      <c r="A52" t="s">
        <v>302</v>
      </c>
      <c r="B52" s="67">
        <v>0.33333333333333293</v>
      </c>
    </row>
    <row r="53" spans="1:2" x14ac:dyDescent="0.2">
      <c r="A53" t="s">
        <v>300</v>
      </c>
      <c r="B53" s="67">
        <v>0.33333333333333293</v>
      </c>
    </row>
    <row r="54" spans="1:2" x14ac:dyDescent="0.2">
      <c r="A54" t="s">
        <v>153</v>
      </c>
      <c r="B54" s="67">
        <v>0.33333333333333293</v>
      </c>
    </row>
    <row r="55" spans="1:2" x14ac:dyDescent="0.2">
      <c r="A55" s="27" t="s">
        <v>228</v>
      </c>
      <c r="B55" s="67">
        <v>0.4</v>
      </c>
    </row>
    <row r="56" spans="1:2" x14ac:dyDescent="0.2">
      <c r="A56" s="27" t="s">
        <v>267</v>
      </c>
      <c r="B56" s="67">
        <v>0.4</v>
      </c>
    </row>
    <row r="57" spans="1:2" x14ac:dyDescent="0.2">
      <c r="A57" s="27" t="s">
        <v>159</v>
      </c>
      <c r="B57" s="67">
        <v>0.4</v>
      </c>
    </row>
    <row r="58" spans="1:2" x14ac:dyDescent="0.2">
      <c r="A58" s="27" t="s">
        <v>160</v>
      </c>
      <c r="B58" s="67">
        <v>0.4</v>
      </c>
    </row>
    <row r="59" spans="1:2" x14ac:dyDescent="0.2">
      <c r="A59" s="27" t="s">
        <v>155</v>
      </c>
      <c r="B59" s="67">
        <v>0.4</v>
      </c>
    </row>
    <row r="60" spans="1:2" x14ac:dyDescent="0.2">
      <c r="A60" t="s">
        <v>213</v>
      </c>
      <c r="B60" s="67">
        <v>0.4</v>
      </c>
    </row>
    <row r="61" spans="1:2" x14ac:dyDescent="0.2">
      <c r="A61" t="s">
        <v>328</v>
      </c>
      <c r="B61" s="67">
        <v>0.4</v>
      </c>
    </row>
    <row r="62" spans="1:2" x14ac:dyDescent="0.2">
      <c r="A62" t="s">
        <v>271</v>
      </c>
      <c r="B62" s="67">
        <v>0.4</v>
      </c>
    </row>
    <row r="63" spans="1:2" x14ac:dyDescent="0.2">
      <c r="A63" t="s">
        <v>198</v>
      </c>
      <c r="B63" s="67">
        <v>0.4</v>
      </c>
    </row>
    <row r="64" spans="1:2" x14ac:dyDescent="0.2">
      <c r="A64" t="s">
        <v>194</v>
      </c>
      <c r="B64" s="67">
        <v>0.4</v>
      </c>
    </row>
    <row r="65" spans="1:2" x14ac:dyDescent="0.2">
      <c r="A65" t="s">
        <v>167</v>
      </c>
      <c r="B65" s="67">
        <v>0.4</v>
      </c>
    </row>
    <row r="66" spans="1:2" x14ac:dyDescent="0.2">
      <c r="A66" t="s">
        <v>168</v>
      </c>
      <c r="B66" s="67">
        <v>0.4</v>
      </c>
    </row>
    <row r="67" spans="1:2" x14ac:dyDescent="0.2">
      <c r="A67" t="s">
        <v>169</v>
      </c>
      <c r="B67" s="67">
        <v>0.4</v>
      </c>
    </row>
    <row r="68" spans="1:2" x14ac:dyDescent="0.2">
      <c r="A68" t="s">
        <v>278</v>
      </c>
      <c r="B68" s="67">
        <v>0.4</v>
      </c>
    </row>
    <row r="69" spans="1:2" x14ac:dyDescent="0.2">
      <c r="A69" t="s">
        <v>285</v>
      </c>
      <c r="B69" s="67">
        <v>0.4</v>
      </c>
    </row>
    <row r="70" spans="1:2" x14ac:dyDescent="0.2">
      <c r="A70" t="s">
        <v>286</v>
      </c>
      <c r="B70" s="67">
        <v>0.4</v>
      </c>
    </row>
    <row r="71" spans="1:2" x14ac:dyDescent="0.2">
      <c r="A71" t="s">
        <v>294</v>
      </c>
      <c r="B71" s="67">
        <v>0.4</v>
      </c>
    </row>
    <row r="72" spans="1:2" x14ac:dyDescent="0.2">
      <c r="A72" t="s">
        <v>290</v>
      </c>
      <c r="B72" s="67">
        <v>0.4</v>
      </c>
    </row>
    <row r="73" spans="1:2" x14ac:dyDescent="0.2">
      <c r="A73" t="s">
        <v>325</v>
      </c>
      <c r="B73" s="67">
        <v>0.4</v>
      </c>
    </row>
    <row r="74" spans="1:2" x14ac:dyDescent="0.2">
      <c r="A74" t="s">
        <v>308</v>
      </c>
      <c r="B74" s="67">
        <v>0.4</v>
      </c>
    </row>
    <row r="75" spans="1:2" x14ac:dyDescent="0.2">
      <c r="A75" t="s">
        <v>313</v>
      </c>
      <c r="B75" s="67">
        <v>0.4</v>
      </c>
    </row>
    <row r="76" spans="1:2" x14ac:dyDescent="0.2">
      <c r="A76" t="s">
        <v>270</v>
      </c>
      <c r="B76" s="67">
        <v>0.4</v>
      </c>
    </row>
    <row r="77" spans="1:2" x14ac:dyDescent="0.2">
      <c r="A77" t="s">
        <v>147</v>
      </c>
      <c r="B77" s="67">
        <v>0.4</v>
      </c>
    </row>
    <row r="78" spans="1:2" x14ac:dyDescent="0.2">
      <c r="A78" t="s">
        <v>148</v>
      </c>
      <c r="B78" s="67">
        <v>0.4</v>
      </c>
    </row>
    <row r="79" spans="1:2" x14ac:dyDescent="0.2">
      <c r="A79" t="s">
        <v>183</v>
      </c>
      <c r="B79" s="67">
        <v>0.4</v>
      </c>
    </row>
    <row r="80" spans="1:2" x14ac:dyDescent="0.2">
      <c r="A80" s="27" t="s">
        <v>158</v>
      </c>
      <c r="B80" s="67">
        <v>0.46666666666666634</v>
      </c>
    </row>
    <row r="81" spans="1:2" x14ac:dyDescent="0.2">
      <c r="A81" t="s">
        <v>214</v>
      </c>
      <c r="B81" s="67">
        <v>0.46666666666666634</v>
      </c>
    </row>
    <row r="82" spans="1:2" x14ac:dyDescent="0.2">
      <c r="A82" t="s">
        <v>201</v>
      </c>
      <c r="B82" s="67">
        <v>0.46666666666666634</v>
      </c>
    </row>
    <row r="83" spans="1:2" x14ac:dyDescent="0.2">
      <c r="A83" t="s">
        <v>171</v>
      </c>
      <c r="B83" s="67">
        <v>0.46666666666666634</v>
      </c>
    </row>
    <row r="84" spans="1:2" x14ac:dyDescent="0.2">
      <c r="A84" t="s">
        <v>172</v>
      </c>
      <c r="B84" s="67">
        <v>0.46666666666666634</v>
      </c>
    </row>
    <row r="85" spans="1:2" x14ac:dyDescent="0.2">
      <c r="A85" t="s">
        <v>173</v>
      </c>
      <c r="B85" s="67">
        <v>0.46666666666666634</v>
      </c>
    </row>
    <row r="86" spans="1:2" x14ac:dyDescent="0.2">
      <c r="A86" t="s">
        <v>170</v>
      </c>
      <c r="B86" s="67">
        <v>0.46666666666666634</v>
      </c>
    </row>
    <row r="87" spans="1:2" x14ac:dyDescent="0.2">
      <c r="A87" t="s">
        <v>261</v>
      </c>
      <c r="B87" s="67">
        <v>0.46666666666666634</v>
      </c>
    </row>
    <row r="88" spans="1:2" x14ac:dyDescent="0.2">
      <c r="A88" t="s">
        <v>284</v>
      </c>
      <c r="B88" s="67">
        <v>0.46666666666666634</v>
      </c>
    </row>
    <row r="89" spans="1:2" x14ac:dyDescent="0.2">
      <c r="A89" t="s">
        <v>279</v>
      </c>
      <c r="B89" s="67">
        <v>0.46666666666666634</v>
      </c>
    </row>
    <row r="90" spans="1:2" x14ac:dyDescent="0.2">
      <c r="A90" t="s">
        <v>307</v>
      </c>
      <c r="B90" s="67">
        <v>0.46666666666666634</v>
      </c>
    </row>
    <row r="91" spans="1:2" x14ac:dyDescent="0.2">
      <c r="A91" s="27" t="s">
        <v>266</v>
      </c>
      <c r="B91" s="67">
        <v>0.5333333333333331</v>
      </c>
    </row>
    <row r="92" spans="1:2" x14ac:dyDescent="0.2">
      <c r="A92" s="27" t="s">
        <v>251</v>
      </c>
      <c r="B92" s="67">
        <v>0.5333333333333331</v>
      </c>
    </row>
    <row r="93" spans="1:2" x14ac:dyDescent="0.2">
      <c r="A93" t="s">
        <v>230</v>
      </c>
      <c r="B93" s="67">
        <v>0.5333333333333331</v>
      </c>
    </row>
    <row r="94" spans="1:2" x14ac:dyDescent="0.2">
      <c r="A94" t="s">
        <v>329</v>
      </c>
      <c r="B94" s="67">
        <v>0.5333333333333331</v>
      </c>
    </row>
    <row r="95" spans="1:2" x14ac:dyDescent="0.2">
      <c r="A95" t="s">
        <v>196</v>
      </c>
      <c r="B95" s="67">
        <v>0.5333333333333331</v>
      </c>
    </row>
    <row r="96" spans="1:2" x14ac:dyDescent="0.2">
      <c r="A96" t="s">
        <v>197</v>
      </c>
      <c r="B96" s="67">
        <v>0.5333333333333331</v>
      </c>
    </row>
    <row r="97" spans="1:2" x14ac:dyDescent="0.2">
      <c r="A97" t="s">
        <v>200</v>
      </c>
      <c r="B97" s="67">
        <v>0.5333333333333331</v>
      </c>
    </row>
    <row r="98" spans="1:2" x14ac:dyDescent="0.2">
      <c r="A98" t="s">
        <v>130</v>
      </c>
      <c r="B98" s="67">
        <v>0.5333333333333331</v>
      </c>
    </row>
    <row r="99" spans="1:2" x14ac:dyDescent="0.2">
      <c r="A99" t="s">
        <v>204</v>
      </c>
      <c r="B99" s="67">
        <v>0.5333333333333331</v>
      </c>
    </row>
    <row r="100" spans="1:2" x14ac:dyDescent="0.2">
      <c r="A100" t="s">
        <v>249</v>
      </c>
      <c r="B100" s="67">
        <v>0.5333333333333331</v>
      </c>
    </row>
    <row r="101" spans="1:2" x14ac:dyDescent="0.2">
      <c r="A101" t="s">
        <v>209</v>
      </c>
      <c r="B101" s="67">
        <v>0.5333333333333331</v>
      </c>
    </row>
    <row r="102" spans="1:2" x14ac:dyDescent="0.2">
      <c r="A102" t="s">
        <v>184</v>
      </c>
      <c r="B102" s="67">
        <v>0.5333333333333331</v>
      </c>
    </row>
    <row r="103" spans="1:2" x14ac:dyDescent="0.2">
      <c r="A103" t="s">
        <v>174</v>
      </c>
      <c r="B103" s="67">
        <v>0.5333333333333331</v>
      </c>
    </row>
    <row r="104" spans="1:2" x14ac:dyDescent="0.2">
      <c r="A104" t="s">
        <v>233</v>
      </c>
      <c r="B104" s="67">
        <v>0.5333333333333331</v>
      </c>
    </row>
    <row r="105" spans="1:2" x14ac:dyDescent="0.2">
      <c r="A105" t="s">
        <v>276</v>
      </c>
      <c r="B105" s="67">
        <v>0.5333333333333331</v>
      </c>
    </row>
    <row r="106" spans="1:2" x14ac:dyDescent="0.2">
      <c r="A106" t="s">
        <v>280</v>
      </c>
      <c r="B106" s="67">
        <v>0.5333333333333331</v>
      </c>
    </row>
    <row r="107" spans="1:2" x14ac:dyDescent="0.2">
      <c r="A107" t="s">
        <v>319</v>
      </c>
      <c r="B107" s="67">
        <v>0.5333333333333331</v>
      </c>
    </row>
    <row r="108" spans="1:2" x14ac:dyDescent="0.2">
      <c r="A108" t="s">
        <v>304</v>
      </c>
      <c r="B108" s="67">
        <v>0.5333333333333331</v>
      </c>
    </row>
    <row r="109" spans="1:2" x14ac:dyDescent="0.2">
      <c r="A109" t="s">
        <v>331</v>
      </c>
      <c r="B109" s="67">
        <v>0.5333333333333331</v>
      </c>
    </row>
    <row r="110" spans="1:2" x14ac:dyDescent="0.2">
      <c r="A110" t="s">
        <v>245</v>
      </c>
      <c r="B110" s="67">
        <v>0.5333333333333331</v>
      </c>
    </row>
    <row r="111" spans="1:2" x14ac:dyDescent="0.2">
      <c r="A111" s="27" t="s">
        <v>221</v>
      </c>
      <c r="B111" s="67">
        <v>0.6</v>
      </c>
    </row>
    <row r="112" spans="1:2" x14ac:dyDescent="0.2">
      <c r="A112" s="27" t="s">
        <v>264</v>
      </c>
      <c r="B112" s="67">
        <v>0.6</v>
      </c>
    </row>
    <row r="113" spans="1:2" x14ac:dyDescent="0.2">
      <c r="A113" s="27" t="s">
        <v>156</v>
      </c>
      <c r="B113" s="67">
        <v>0.6</v>
      </c>
    </row>
    <row r="114" spans="1:2" x14ac:dyDescent="0.2">
      <c r="A114" t="s">
        <v>215</v>
      </c>
      <c r="B114" s="67">
        <v>0.6</v>
      </c>
    </row>
    <row r="115" spans="1:2" x14ac:dyDescent="0.2">
      <c r="A115" t="s">
        <v>211</v>
      </c>
      <c r="B115" s="67">
        <v>0.6</v>
      </c>
    </row>
    <row r="116" spans="1:2" x14ac:dyDescent="0.2">
      <c r="A116" t="s">
        <v>210</v>
      </c>
      <c r="B116" s="67">
        <v>0.6</v>
      </c>
    </row>
    <row r="117" spans="1:2" x14ac:dyDescent="0.2">
      <c r="A117" t="s">
        <v>199</v>
      </c>
      <c r="B117" s="67">
        <v>0.6</v>
      </c>
    </row>
    <row r="118" spans="1:2" x14ac:dyDescent="0.2">
      <c r="A118" t="s">
        <v>256</v>
      </c>
      <c r="B118" s="67">
        <v>0.6</v>
      </c>
    </row>
    <row r="119" spans="1:2" x14ac:dyDescent="0.2">
      <c r="A119" t="s">
        <v>257</v>
      </c>
      <c r="B119" s="67">
        <v>0.6</v>
      </c>
    </row>
    <row r="120" spans="1:2" x14ac:dyDescent="0.2">
      <c r="A120" t="s">
        <v>149</v>
      </c>
      <c r="B120" s="67">
        <v>0.6</v>
      </c>
    </row>
    <row r="121" spans="1:2" x14ac:dyDescent="0.2">
      <c r="A121" t="s">
        <v>150</v>
      </c>
      <c r="B121" s="67">
        <v>0.6</v>
      </c>
    </row>
    <row r="122" spans="1:2" x14ac:dyDescent="0.2">
      <c r="A122" t="s">
        <v>193</v>
      </c>
      <c r="B122" s="67">
        <v>0.6</v>
      </c>
    </row>
    <row r="123" spans="1:2" x14ac:dyDescent="0.2">
      <c r="A123" t="s">
        <v>208</v>
      </c>
      <c r="B123" s="67">
        <v>0.6</v>
      </c>
    </row>
    <row r="124" spans="1:2" x14ac:dyDescent="0.2">
      <c r="A124" t="s">
        <v>259</v>
      </c>
      <c r="B124" s="67">
        <v>0.6</v>
      </c>
    </row>
    <row r="125" spans="1:2" x14ac:dyDescent="0.2">
      <c r="A125" t="s">
        <v>277</v>
      </c>
      <c r="B125" s="67">
        <v>0.6</v>
      </c>
    </row>
    <row r="126" spans="1:2" x14ac:dyDescent="0.2">
      <c r="A126" t="s">
        <v>281</v>
      </c>
      <c r="B126" s="67">
        <v>0.6</v>
      </c>
    </row>
    <row r="127" spans="1:2" x14ac:dyDescent="0.2">
      <c r="A127" t="s">
        <v>291</v>
      </c>
      <c r="B127" s="67">
        <v>0.6</v>
      </c>
    </row>
    <row r="128" spans="1:2" x14ac:dyDescent="0.2">
      <c r="A128" t="s">
        <v>289</v>
      </c>
      <c r="B128" s="67">
        <v>0.6</v>
      </c>
    </row>
    <row r="129" spans="1:2" x14ac:dyDescent="0.2">
      <c r="A129" t="s">
        <v>301</v>
      </c>
      <c r="B129" s="67">
        <v>0.6</v>
      </c>
    </row>
    <row r="130" spans="1:2" x14ac:dyDescent="0.2">
      <c r="A130" t="s">
        <v>316</v>
      </c>
      <c r="B130" s="67">
        <v>0.6</v>
      </c>
    </row>
    <row r="131" spans="1:2" x14ac:dyDescent="0.2">
      <c r="A131" t="s">
        <v>236</v>
      </c>
      <c r="B131" s="67">
        <v>0.6</v>
      </c>
    </row>
    <row r="132" spans="1:2" x14ac:dyDescent="0.2">
      <c r="A132" t="s">
        <v>306</v>
      </c>
      <c r="B132" s="67">
        <v>0.6</v>
      </c>
    </row>
    <row r="133" spans="1:2" x14ac:dyDescent="0.2">
      <c r="A133" t="s">
        <v>305</v>
      </c>
      <c r="B133" s="67">
        <v>0.6</v>
      </c>
    </row>
    <row r="134" spans="1:2" x14ac:dyDescent="0.2">
      <c r="A134" t="s">
        <v>263</v>
      </c>
      <c r="B134" s="67">
        <v>0.6</v>
      </c>
    </row>
    <row r="135" spans="1:2" x14ac:dyDescent="0.2">
      <c r="A135" t="s">
        <v>311</v>
      </c>
      <c r="B135" s="67">
        <v>0.6</v>
      </c>
    </row>
    <row r="136" spans="1:2" x14ac:dyDescent="0.2">
      <c r="A136" t="s">
        <v>238</v>
      </c>
      <c r="B136" s="67">
        <v>0.6</v>
      </c>
    </row>
    <row r="137" spans="1:2" x14ac:dyDescent="0.2">
      <c r="A137" t="s">
        <v>241</v>
      </c>
      <c r="B137" s="67">
        <v>0.6</v>
      </c>
    </row>
    <row r="138" spans="1:2" x14ac:dyDescent="0.2">
      <c r="A138" t="s">
        <v>243</v>
      </c>
      <c r="B138" s="67">
        <v>0.6</v>
      </c>
    </row>
    <row r="139" spans="1:2" x14ac:dyDescent="0.2">
      <c r="A139" t="s">
        <v>146</v>
      </c>
      <c r="B139" s="67">
        <v>0.6</v>
      </c>
    </row>
    <row r="140" spans="1:2" x14ac:dyDescent="0.2">
      <c r="A140" t="s">
        <v>188</v>
      </c>
      <c r="B140" s="67">
        <v>0.6</v>
      </c>
    </row>
    <row r="141" spans="1:2" x14ac:dyDescent="0.2">
      <c r="A141" t="s">
        <v>181</v>
      </c>
      <c r="B141" s="67">
        <v>0.6</v>
      </c>
    </row>
    <row r="142" spans="1:2" x14ac:dyDescent="0.2">
      <c r="A142" t="s">
        <v>182</v>
      </c>
      <c r="B142" s="67">
        <v>0.6</v>
      </c>
    </row>
    <row r="143" spans="1:2" x14ac:dyDescent="0.2">
      <c r="A143" s="26" t="s">
        <v>248</v>
      </c>
      <c r="B143" s="67">
        <v>0.6</v>
      </c>
    </row>
    <row r="144" spans="1:2" x14ac:dyDescent="0.2">
      <c r="A144" t="s">
        <v>178</v>
      </c>
      <c r="B144" s="67">
        <v>0.6</v>
      </c>
    </row>
    <row r="145" spans="1:2" x14ac:dyDescent="0.2">
      <c r="A145" t="s">
        <v>179</v>
      </c>
      <c r="B145" s="67">
        <v>0.6</v>
      </c>
    </row>
    <row r="146" spans="1:2" x14ac:dyDescent="0.2">
      <c r="A146" s="27" t="s">
        <v>310</v>
      </c>
      <c r="B146" s="67">
        <v>0.66666666666666652</v>
      </c>
    </row>
    <row r="147" spans="1:2" x14ac:dyDescent="0.2">
      <c r="A147" s="27" t="s">
        <v>314</v>
      </c>
      <c r="B147" s="67">
        <v>0.66666666666666652</v>
      </c>
    </row>
    <row r="148" spans="1:2" x14ac:dyDescent="0.2">
      <c r="A148" s="27" t="s">
        <v>225</v>
      </c>
      <c r="B148" s="67">
        <v>0.66666666666666652</v>
      </c>
    </row>
    <row r="149" spans="1:2" x14ac:dyDescent="0.2">
      <c r="A149" t="s">
        <v>254</v>
      </c>
      <c r="B149" s="67">
        <v>0.66666666666666652</v>
      </c>
    </row>
    <row r="150" spans="1:2" x14ac:dyDescent="0.2">
      <c r="A150" t="s">
        <v>274</v>
      </c>
      <c r="B150" s="67">
        <v>0.66666666666666652</v>
      </c>
    </row>
    <row r="151" spans="1:2" x14ac:dyDescent="0.2">
      <c r="A151" t="s">
        <v>131</v>
      </c>
      <c r="B151" s="67">
        <v>0.66666666666666652</v>
      </c>
    </row>
    <row r="152" spans="1:2" x14ac:dyDescent="0.2">
      <c r="A152" t="s">
        <v>205</v>
      </c>
      <c r="B152" s="67">
        <v>0.66666666666666652</v>
      </c>
    </row>
    <row r="153" spans="1:2" x14ac:dyDescent="0.2">
      <c r="A153" t="s">
        <v>207</v>
      </c>
      <c r="B153" s="67">
        <v>0.66666666666666652</v>
      </c>
    </row>
    <row r="154" spans="1:2" x14ac:dyDescent="0.2">
      <c r="A154" t="s">
        <v>318</v>
      </c>
      <c r="B154" s="67">
        <v>0.66666666666666652</v>
      </c>
    </row>
    <row r="155" spans="1:2" x14ac:dyDescent="0.2">
      <c r="A155" t="s">
        <v>237</v>
      </c>
      <c r="B155" s="67">
        <v>0.66666666666666652</v>
      </c>
    </row>
    <row r="156" spans="1:2" x14ac:dyDescent="0.2">
      <c r="A156" t="s">
        <v>299</v>
      </c>
      <c r="B156" s="67">
        <v>0.66666666666666652</v>
      </c>
    </row>
    <row r="157" spans="1:2" x14ac:dyDescent="0.2">
      <c r="A157" t="s">
        <v>295</v>
      </c>
      <c r="B157" s="67">
        <v>0.66666666666666652</v>
      </c>
    </row>
    <row r="158" spans="1:2" x14ac:dyDescent="0.2">
      <c r="A158" t="s">
        <v>296</v>
      </c>
      <c r="B158" s="67">
        <v>0.66666666666666652</v>
      </c>
    </row>
    <row r="159" spans="1:2" x14ac:dyDescent="0.2">
      <c r="A159" t="s">
        <v>175</v>
      </c>
      <c r="B159" s="67">
        <v>0.66666666666666652</v>
      </c>
    </row>
    <row r="160" spans="1:2" x14ac:dyDescent="0.2">
      <c r="A160" t="s">
        <v>176</v>
      </c>
      <c r="B160" s="67">
        <v>0.66666666666666652</v>
      </c>
    </row>
    <row r="161" spans="1:2" x14ac:dyDescent="0.2">
      <c r="A161" s="27" t="s">
        <v>222</v>
      </c>
      <c r="B161" s="67">
        <v>0.73333333333333328</v>
      </c>
    </row>
    <row r="162" spans="1:2" x14ac:dyDescent="0.2">
      <c r="A162" s="27" t="s">
        <v>195</v>
      </c>
      <c r="B162" s="67">
        <v>0.73333333333333328</v>
      </c>
    </row>
    <row r="163" spans="1:2" x14ac:dyDescent="0.2">
      <c r="A163" t="s">
        <v>253</v>
      </c>
      <c r="B163" s="67">
        <v>0.73333333333333328</v>
      </c>
    </row>
    <row r="164" spans="1:2" x14ac:dyDescent="0.2">
      <c r="A164" t="s">
        <v>255</v>
      </c>
      <c r="B164" s="67">
        <v>0.73333333333333328</v>
      </c>
    </row>
    <row r="165" spans="1:2" x14ac:dyDescent="0.2">
      <c r="A165" t="s">
        <v>258</v>
      </c>
      <c r="B165" s="67">
        <v>0.73333333333333328</v>
      </c>
    </row>
    <row r="166" spans="1:2" x14ac:dyDescent="0.2">
      <c r="A166" t="s">
        <v>206</v>
      </c>
      <c r="B166" s="67">
        <v>0.73333333333333328</v>
      </c>
    </row>
    <row r="167" spans="1:2" x14ac:dyDescent="0.2">
      <c r="A167" t="s">
        <v>239</v>
      </c>
      <c r="B167" s="67">
        <v>0.73333333333333328</v>
      </c>
    </row>
    <row r="168" spans="1:2" x14ac:dyDescent="0.2">
      <c r="A168" t="s">
        <v>262</v>
      </c>
      <c r="B168" s="67">
        <v>0.73333333333333328</v>
      </c>
    </row>
    <row r="169" spans="1:2" x14ac:dyDescent="0.2">
      <c r="A169" t="s">
        <v>292</v>
      </c>
      <c r="B169" s="67">
        <v>0.73333333333333328</v>
      </c>
    </row>
    <row r="170" spans="1:2" x14ac:dyDescent="0.2">
      <c r="A170" t="s">
        <v>297</v>
      </c>
      <c r="B170" s="67">
        <v>0.73333333333333328</v>
      </c>
    </row>
    <row r="171" spans="1:2" x14ac:dyDescent="0.2">
      <c r="A171" t="s">
        <v>298</v>
      </c>
      <c r="B171" s="67">
        <v>0.73333333333333328</v>
      </c>
    </row>
    <row r="172" spans="1:2" x14ac:dyDescent="0.2">
      <c r="A172" t="s">
        <v>312</v>
      </c>
      <c r="B172" s="67">
        <v>0.73333333333333328</v>
      </c>
    </row>
    <row r="173" spans="1:2" x14ac:dyDescent="0.2">
      <c r="A173" t="s">
        <v>145</v>
      </c>
      <c r="B173" s="67">
        <v>0.73333333333333328</v>
      </c>
    </row>
    <row r="174" spans="1:2" x14ac:dyDescent="0.2">
      <c r="A174" t="s">
        <v>177</v>
      </c>
      <c r="B174" s="67">
        <v>0.73333333333333328</v>
      </c>
    </row>
    <row r="175" spans="1:2" x14ac:dyDescent="0.2">
      <c r="A175" t="s">
        <v>232</v>
      </c>
      <c r="B175" s="67">
        <v>0.8</v>
      </c>
    </row>
    <row r="176" spans="1:2" x14ac:dyDescent="0.2">
      <c r="A176" t="s">
        <v>293</v>
      </c>
      <c r="B176" s="67">
        <v>0.8</v>
      </c>
    </row>
    <row r="177" spans="1:2" x14ac:dyDescent="0.2">
      <c r="A177" t="s">
        <v>242</v>
      </c>
      <c r="B177" s="67">
        <v>0.8</v>
      </c>
    </row>
    <row r="178" spans="1:2" x14ac:dyDescent="0.2">
      <c r="A178" t="s">
        <v>234</v>
      </c>
      <c r="B178" s="67">
        <v>0.8666666666666667</v>
      </c>
    </row>
    <row r="179" spans="1:2" x14ac:dyDescent="0.2">
      <c r="A179" t="s">
        <v>247</v>
      </c>
      <c r="B179" s="67">
        <v>0.8666666666666667</v>
      </c>
    </row>
    <row r="180" spans="1:2" x14ac:dyDescent="0.2">
      <c r="A180" s="27" t="s">
        <v>309</v>
      </c>
      <c r="B180" s="67">
        <v>0.93333333333333346</v>
      </c>
    </row>
    <row r="181" spans="1:2" x14ac:dyDescent="0.2">
      <c r="A181" s="27" t="s">
        <v>265</v>
      </c>
      <c r="B181" s="67">
        <v>0.93333333333333346</v>
      </c>
    </row>
    <row r="182" spans="1:2" x14ac:dyDescent="0.2">
      <c r="A182" t="s">
        <v>269</v>
      </c>
      <c r="B182" s="67">
        <v>0.93333333333333346</v>
      </c>
    </row>
    <row r="183" spans="1:2" x14ac:dyDescent="0.2">
      <c r="A183" t="s">
        <v>244</v>
      </c>
      <c r="B183" s="67">
        <v>0.93333333333333346</v>
      </c>
    </row>
    <row r="184" spans="1:2" x14ac:dyDescent="0.2">
      <c r="A184" t="s">
        <v>246</v>
      </c>
      <c r="B184" s="67">
        <v>0.93333333333333346</v>
      </c>
    </row>
    <row r="185" spans="1:2" x14ac:dyDescent="0.2">
      <c r="A185" s="27" t="s">
        <v>220</v>
      </c>
      <c r="B185" s="67">
        <v>1</v>
      </c>
    </row>
    <row r="186" spans="1:2" x14ac:dyDescent="0.2">
      <c r="A186" s="65"/>
      <c r="B186" s="67" t="s">
        <v>110</v>
      </c>
    </row>
    <row r="187" spans="1:2" x14ac:dyDescent="0.2">
      <c r="A187" s="65"/>
      <c r="B187" s="67"/>
    </row>
    <row r="188" spans="1:2" x14ac:dyDescent="0.2">
      <c r="A188" s="26"/>
      <c r="B188" s="14"/>
    </row>
  </sheetData>
  <phoneticPr fontId="0" type="noConversion"/>
  <pageMargins left="0.75" right="0.75" top="1" bottom="1" header="0.4921259845" footer="0.4921259845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188"/>
  <sheetViews>
    <sheetView workbookViewId="0"/>
  </sheetViews>
  <sheetFormatPr baseColWidth="10" defaultColWidth="11.42578125" defaultRowHeight="12.75" x14ac:dyDescent="0.2"/>
  <cols>
    <col min="1" max="1" width="31.85546875" customWidth="1"/>
    <col min="2" max="2" width="11.42578125" customWidth="1"/>
    <col min="3" max="3" width="5.42578125" customWidth="1"/>
    <col min="4" max="4" width="6.42578125" customWidth="1"/>
    <col min="5" max="5" width="18.42578125" customWidth="1"/>
    <col min="6" max="6" width="10.5703125" customWidth="1"/>
    <col min="7" max="7" width="14.7109375" customWidth="1"/>
  </cols>
  <sheetData>
    <row r="1" spans="1:9" ht="13.5" thickBot="1" x14ac:dyDescent="0.25">
      <c r="A1" s="75" t="s">
        <v>332</v>
      </c>
      <c r="B1" s="53" t="s">
        <v>348</v>
      </c>
      <c r="C1" s="53" t="s">
        <v>333</v>
      </c>
      <c r="D1" s="53" t="s">
        <v>334</v>
      </c>
      <c r="E1" s="53" t="s">
        <v>335</v>
      </c>
      <c r="F1" s="53" t="s">
        <v>349</v>
      </c>
      <c r="G1" s="53" t="s">
        <v>350</v>
      </c>
      <c r="H1" s="53" t="s">
        <v>336</v>
      </c>
      <c r="I1" s="53" t="s">
        <v>337</v>
      </c>
    </row>
    <row r="2" spans="1:9" ht="27" customHeight="1" x14ac:dyDescent="0.2">
      <c r="A2" s="79" t="s">
        <v>162</v>
      </c>
      <c r="B2" s="48"/>
      <c r="C2" s="52">
        <f>MIN(B3:B187)</f>
        <v>1.65</v>
      </c>
      <c r="D2" s="52">
        <f>MAX(B3:B187)</f>
        <v>2.06</v>
      </c>
      <c r="E2" s="52">
        <f>D2-C2</f>
        <v>0.41000000000000014</v>
      </c>
      <c r="G2" s="76" t="s">
        <v>341</v>
      </c>
      <c r="H2" s="52">
        <f>MIN(G3:G185)</f>
        <v>0</v>
      </c>
      <c r="I2" s="52">
        <f>MAX(G3:G185)</f>
        <v>1.0000000000000004</v>
      </c>
    </row>
    <row r="3" spans="1:9" x14ac:dyDescent="0.2">
      <c r="A3" s="27" t="s">
        <v>220</v>
      </c>
      <c r="B3" s="48">
        <v>1.86</v>
      </c>
      <c r="F3" s="52">
        <f>B3-1.65</f>
        <v>0.21000000000000019</v>
      </c>
      <c r="G3" s="52">
        <f>F3/0.41</f>
        <v>0.51219512195121997</v>
      </c>
    </row>
    <row r="4" spans="1:9" x14ac:dyDescent="0.2">
      <c r="A4" s="27" t="s">
        <v>310</v>
      </c>
      <c r="B4" s="48">
        <v>1.69</v>
      </c>
      <c r="F4" s="52">
        <f t="shared" ref="F4:F67" si="0">B4-1.65</f>
        <v>4.0000000000000036E-2</v>
      </c>
      <c r="G4" s="52">
        <f t="shared" ref="G4:G67" si="1">F4/0.41</f>
        <v>9.7560975609756184E-2</v>
      </c>
    </row>
    <row r="5" spans="1:9" x14ac:dyDescent="0.2">
      <c r="A5" s="27" t="s">
        <v>221</v>
      </c>
      <c r="B5" s="48">
        <v>1.88</v>
      </c>
      <c r="F5" s="52">
        <f t="shared" si="0"/>
        <v>0.22999999999999998</v>
      </c>
      <c r="G5" s="52">
        <f t="shared" si="1"/>
        <v>0.5609756097560975</v>
      </c>
    </row>
    <row r="6" spans="1:9" x14ac:dyDescent="0.2">
      <c r="A6" s="27" t="s">
        <v>309</v>
      </c>
      <c r="B6" s="48">
        <v>1.91</v>
      </c>
      <c r="F6" s="52">
        <f t="shared" si="0"/>
        <v>0.26</v>
      </c>
      <c r="G6" s="52">
        <f t="shared" si="1"/>
        <v>0.63414634146341464</v>
      </c>
    </row>
    <row r="7" spans="1:9" x14ac:dyDescent="0.2">
      <c r="A7" s="27" t="s">
        <v>222</v>
      </c>
      <c r="B7" s="48">
        <v>1.79</v>
      </c>
      <c r="F7" s="52">
        <f t="shared" si="0"/>
        <v>0.14000000000000012</v>
      </c>
      <c r="G7" s="52">
        <f t="shared" si="1"/>
        <v>0.34146341463414664</v>
      </c>
    </row>
    <row r="8" spans="1:9" x14ac:dyDescent="0.2">
      <c r="A8" s="27" t="s">
        <v>314</v>
      </c>
      <c r="B8" s="48">
        <v>1.85</v>
      </c>
      <c r="F8" s="52">
        <f t="shared" si="0"/>
        <v>0.20000000000000018</v>
      </c>
      <c r="G8" s="52">
        <f t="shared" si="1"/>
        <v>0.48780487804878098</v>
      </c>
    </row>
    <row r="9" spans="1:9" x14ac:dyDescent="0.2">
      <c r="A9" s="27" t="s">
        <v>266</v>
      </c>
      <c r="B9" s="48">
        <v>1.76</v>
      </c>
      <c r="F9" s="52">
        <f t="shared" si="0"/>
        <v>0.1100000000000001</v>
      </c>
      <c r="G9" s="52">
        <f t="shared" si="1"/>
        <v>0.26829268292682951</v>
      </c>
    </row>
    <row r="10" spans="1:9" x14ac:dyDescent="0.2">
      <c r="A10" s="27" t="s">
        <v>223</v>
      </c>
      <c r="B10" s="48">
        <v>1.94</v>
      </c>
      <c r="F10" s="52">
        <f t="shared" si="0"/>
        <v>0.29000000000000004</v>
      </c>
      <c r="G10" s="52">
        <f t="shared" si="1"/>
        <v>0.70731707317073189</v>
      </c>
    </row>
    <row r="11" spans="1:9" x14ac:dyDescent="0.2">
      <c r="A11" s="27" t="s">
        <v>225</v>
      </c>
      <c r="B11" s="48">
        <v>2</v>
      </c>
      <c r="F11" s="52">
        <f t="shared" si="0"/>
        <v>0.35000000000000009</v>
      </c>
      <c r="G11" s="52">
        <f t="shared" si="1"/>
        <v>0.85365853658536617</v>
      </c>
    </row>
    <row r="12" spans="1:9" x14ac:dyDescent="0.2">
      <c r="A12" s="27" t="s">
        <v>265</v>
      </c>
      <c r="B12" s="48">
        <v>1.94</v>
      </c>
      <c r="F12" s="52">
        <f t="shared" si="0"/>
        <v>0.29000000000000004</v>
      </c>
      <c r="G12" s="52">
        <f t="shared" si="1"/>
        <v>0.70731707317073189</v>
      </c>
    </row>
    <row r="13" spans="1:9" x14ac:dyDescent="0.2">
      <c r="A13" s="27" t="s">
        <v>264</v>
      </c>
      <c r="B13" s="48">
        <v>1.8</v>
      </c>
      <c r="F13" s="52">
        <f t="shared" si="0"/>
        <v>0.15000000000000013</v>
      </c>
      <c r="G13" s="52">
        <f t="shared" si="1"/>
        <v>0.36585365853658569</v>
      </c>
    </row>
    <row r="14" spans="1:9" x14ac:dyDescent="0.2">
      <c r="A14" s="27" t="s">
        <v>226</v>
      </c>
      <c r="B14" s="48">
        <v>1.99</v>
      </c>
      <c r="F14" s="52">
        <f t="shared" si="0"/>
        <v>0.34000000000000008</v>
      </c>
      <c r="G14" s="52">
        <f t="shared" si="1"/>
        <v>0.82926829268292712</v>
      </c>
    </row>
    <row r="15" spans="1:9" x14ac:dyDescent="0.2">
      <c r="A15" s="27" t="s">
        <v>227</v>
      </c>
      <c r="B15" s="48">
        <v>1.97</v>
      </c>
      <c r="F15" s="52">
        <f t="shared" si="0"/>
        <v>0.32000000000000006</v>
      </c>
      <c r="G15" s="52">
        <f t="shared" si="1"/>
        <v>0.78048780487804903</v>
      </c>
    </row>
    <row r="16" spans="1:9" x14ac:dyDescent="0.2">
      <c r="A16" s="27" t="s">
        <v>228</v>
      </c>
      <c r="B16" s="48">
        <v>1.74</v>
      </c>
      <c r="F16" s="52">
        <f t="shared" si="0"/>
        <v>9.000000000000008E-2</v>
      </c>
      <c r="G16" s="52">
        <f t="shared" si="1"/>
        <v>0.21951219512195141</v>
      </c>
    </row>
    <row r="17" spans="1:7" x14ac:dyDescent="0.2">
      <c r="A17" s="27" t="s">
        <v>267</v>
      </c>
      <c r="B17" s="48">
        <v>1.85</v>
      </c>
      <c r="F17" s="52">
        <f t="shared" si="0"/>
        <v>0.20000000000000018</v>
      </c>
      <c r="G17" s="52">
        <f t="shared" si="1"/>
        <v>0.48780487804878098</v>
      </c>
    </row>
    <row r="18" spans="1:7" x14ac:dyDescent="0.2">
      <c r="A18" s="27" t="s">
        <v>157</v>
      </c>
      <c r="B18" s="48">
        <v>1.7</v>
      </c>
      <c r="F18" s="52">
        <f t="shared" si="0"/>
        <v>5.0000000000000044E-2</v>
      </c>
      <c r="G18" s="52">
        <f t="shared" si="1"/>
        <v>0.12195121951219524</v>
      </c>
    </row>
    <row r="19" spans="1:7" x14ac:dyDescent="0.2">
      <c r="A19" s="27" t="s">
        <v>158</v>
      </c>
      <c r="B19" s="48">
        <v>1.73</v>
      </c>
      <c r="F19" s="52">
        <f t="shared" si="0"/>
        <v>8.0000000000000071E-2</v>
      </c>
      <c r="G19" s="52">
        <f t="shared" si="1"/>
        <v>0.19512195121951237</v>
      </c>
    </row>
    <row r="20" spans="1:7" x14ac:dyDescent="0.2">
      <c r="A20" s="27" t="s">
        <v>159</v>
      </c>
      <c r="B20" s="48">
        <v>1.79</v>
      </c>
      <c r="F20" s="52">
        <f t="shared" si="0"/>
        <v>0.14000000000000012</v>
      </c>
      <c r="G20" s="52">
        <f t="shared" si="1"/>
        <v>0.34146341463414664</v>
      </c>
    </row>
    <row r="21" spans="1:7" x14ac:dyDescent="0.2">
      <c r="A21" s="27" t="s">
        <v>160</v>
      </c>
      <c r="B21" s="48">
        <v>1.8</v>
      </c>
      <c r="F21" s="52">
        <f t="shared" si="0"/>
        <v>0.15000000000000013</v>
      </c>
      <c r="G21" s="52">
        <f t="shared" si="1"/>
        <v>0.36585365853658569</v>
      </c>
    </row>
    <row r="22" spans="1:7" x14ac:dyDescent="0.2">
      <c r="A22" s="27" t="s">
        <v>251</v>
      </c>
      <c r="B22" s="48">
        <v>1.81</v>
      </c>
      <c r="F22" s="52">
        <f t="shared" si="0"/>
        <v>0.16000000000000014</v>
      </c>
      <c r="G22" s="52">
        <f t="shared" si="1"/>
        <v>0.39024390243902474</v>
      </c>
    </row>
    <row r="23" spans="1:7" x14ac:dyDescent="0.2">
      <c r="A23" s="27" t="s">
        <v>154</v>
      </c>
      <c r="B23" s="48">
        <v>1.82</v>
      </c>
      <c r="F23" s="52">
        <f t="shared" si="0"/>
        <v>0.17000000000000015</v>
      </c>
      <c r="G23" s="52">
        <f t="shared" si="1"/>
        <v>0.41463414634146378</v>
      </c>
    </row>
    <row r="24" spans="1:7" x14ac:dyDescent="0.2">
      <c r="A24" s="27" t="s">
        <v>155</v>
      </c>
      <c r="B24" s="48">
        <v>1.9</v>
      </c>
      <c r="F24" s="52">
        <f t="shared" si="0"/>
        <v>0.25</v>
      </c>
      <c r="G24" s="52">
        <f t="shared" si="1"/>
        <v>0.6097560975609756</v>
      </c>
    </row>
    <row r="25" spans="1:7" x14ac:dyDescent="0.2">
      <c r="A25" s="27" t="s">
        <v>195</v>
      </c>
      <c r="B25" s="48">
        <v>1.93</v>
      </c>
      <c r="F25" s="52">
        <f t="shared" si="0"/>
        <v>0.28000000000000003</v>
      </c>
      <c r="G25" s="52">
        <f t="shared" si="1"/>
        <v>0.68292682926829273</v>
      </c>
    </row>
    <row r="26" spans="1:7" x14ac:dyDescent="0.2">
      <c r="A26" s="27" t="s">
        <v>156</v>
      </c>
      <c r="B26" s="48">
        <v>1.88</v>
      </c>
      <c r="F26" s="52">
        <f t="shared" si="0"/>
        <v>0.22999999999999998</v>
      </c>
      <c r="G26" s="52">
        <f t="shared" si="1"/>
        <v>0.5609756097560975</v>
      </c>
    </row>
    <row r="27" spans="1:7" x14ac:dyDescent="0.2">
      <c r="A27" t="s">
        <v>252</v>
      </c>
      <c r="B27" s="48">
        <v>1.74</v>
      </c>
      <c r="F27" s="52">
        <f t="shared" si="0"/>
        <v>9.000000000000008E-2</v>
      </c>
      <c r="G27" s="52">
        <f t="shared" si="1"/>
        <v>0.21951219512195141</v>
      </c>
    </row>
    <row r="28" spans="1:7" x14ac:dyDescent="0.2">
      <c r="A28" t="s">
        <v>214</v>
      </c>
      <c r="B28" s="48">
        <v>1.9</v>
      </c>
      <c r="F28" s="52">
        <f t="shared" si="0"/>
        <v>0.25</v>
      </c>
      <c r="G28" s="52">
        <f t="shared" si="1"/>
        <v>0.6097560975609756</v>
      </c>
    </row>
    <row r="29" spans="1:7" x14ac:dyDescent="0.2">
      <c r="A29" t="s">
        <v>215</v>
      </c>
      <c r="B29" s="48">
        <v>1.95</v>
      </c>
      <c r="F29" s="52">
        <f t="shared" si="0"/>
        <v>0.30000000000000004</v>
      </c>
      <c r="G29" s="52">
        <f t="shared" si="1"/>
        <v>0.73170731707317094</v>
      </c>
    </row>
    <row r="30" spans="1:7" x14ac:dyDescent="0.2">
      <c r="A30" t="s">
        <v>216</v>
      </c>
      <c r="B30" s="48">
        <v>1.77</v>
      </c>
      <c r="F30" s="52">
        <f t="shared" si="0"/>
        <v>0.12000000000000011</v>
      </c>
      <c r="G30" s="52">
        <f t="shared" si="1"/>
        <v>0.29268292682926855</v>
      </c>
    </row>
    <row r="31" spans="1:7" x14ac:dyDescent="0.2">
      <c r="A31" t="s">
        <v>217</v>
      </c>
      <c r="B31" s="48">
        <v>1.76</v>
      </c>
      <c r="F31" s="52">
        <f t="shared" si="0"/>
        <v>0.1100000000000001</v>
      </c>
      <c r="G31" s="52">
        <f t="shared" si="1"/>
        <v>0.26829268292682951</v>
      </c>
    </row>
    <row r="32" spans="1:7" x14ac:dyDescent="0.2">
      <c r="A32" t="s">
        <v>229</v>
      </c>
      <c r="B32" s="48">
        <v>1.76</v>
      </c>
      <c r="F32" s="52">
        <f t="shared" si="0"/>
        <v>0.1100000000000001</v>
      </c>
      <c r="G32" s="52">
        <f t="shared" si="1"/>
        <v>0.26829268292682951</v>
      </c>
    </row>
    <row r="33" spans="1:7" x14ac:dyDescent="0.2">
      <c r="A33" t="s">
        <v>211</v>
      </c>
      <c r="B33" s="48">
        <v>1.9</v>
      </c>
      <c r="F33" s="52">
        <f t="shared" si="0"/>
        <v>0.25</v>
      </c>
      <c r="G33" s="52">
        <f t="shared" si="1"/>
        <v>0.6097560975609756</v>
      </c>
    </row>
    <row r="34" spans="1:7" x14ac:dyDescent="0.2">
      <c r="A34" t="s">
        <v>123</v>
      </c>
      <c r="B34" s="48">
        <v>1.89</v>
      </c>
      <c r="F34" s="52">
        <f t="shared" si="0"/>
        <v>0.24</v>
      </c>
      <c r="G34" s="52">
        <f t="shared" si="1"/>
        <v>0.58536585365853655</v>
      </c>
    </row>
    <row r="35" spans="1:7" x14ac:dyDescent="0.2">
      <c r="A35" t="s">
        <v>212</v>
      </c>
      <c r="B35" s="48">
        <v>1.78</v>
      </c>
      <c r="F35" s="52">
        <f t="shared" si="0"/>
        <v>0.13000000000000012</v>
      </c>
      <c r="G35" s="52">
        <f t="shared" si="1"/>
        <v>0.3170731707317076</v>
      </c>
    </row>
    <row r="36" spans="1:7" x14ac:dyDescent="0.2">
      <c r="A36" t="s">
        <v>213</v>
      </c>
      <c r="B36" s="48">
        <v>1.87</v>
      </c>
      <c r="F36" s="52">
        <f t="shared" si="0"/>
        <v>0.2200000000000002</v>
      </c>
      <c r="G36" s="52">
        <f t="shared" si="1"/>
        <v>0.53658536585365901</v>
      </c>
    </row>
    <row r="37" spans="1:7" x14ac:dyDescent="0.2">
      <c r="A37" t="s">
        <v>230</v>
      </c>
      <c r="B37" s="48">
        <v>1.91</v>
      </c>
      <c r="F37" s="52">
        <f t="shared" si="0"/>
        <v>0.26</v>
      </c>
      <c r="G37" s="52">
        <f t="shared" si="1"/>
        <v>0.63414634146341464</v>
      </c>
    </row>
    <row r="38" spans="1:7" x14ac:dyDescent="0.2">
      <c r="A38" t="s">
        <v>119</v>
      </c>
      <c r="B38" s="48">
        <v>1.79</v>
      </c>
      <c r="F38" s="52">
        <f t="shared" si="0"/>
        <v>0.14000000000000012</v>
      </c>
      <c r="G38" s="52">
        <f t="shared" si="1"/>
        <v>0.34146341463414664</v>
      </c>
    </row>
    <row r="39" spans="1:7" x14ac:dyDescent="0.2">
      <c r="A39" t="s">
        <v>120</v>
      </c>
      <c r="B39" s="48">
        <v>1.7</v>
      </c>
      <c r="F39" s="52">
        <f t="shared" si="0"/>
        <v>5.0000000000000044E-2</v>
      </c>
      <c r="G39" s="52">
        <f t="shared" si="1"/>
        <v>0.12195121951219524</v>
      </c>
    </row>
    <row r="40" spans="1:7" x14ac:dyDescent="0.2">
      <c r="A40" t="s">
        <v>121</v>
      </c>
      <c r="B40" s="48">
        <v>1.78</v>
      </c>
      <c r="F40" s="52">
        <f t="shared" si="0"/>
        <v>0.13000000000000012</v>
      </c>
      <c r="G40" s="52">
        <f t="shared" si="1"/>
        <v>0.3170731707317076</v>
      </c>
    </row>
    <row r="41" spans="1:7" x14ac:dyDescent="0.2">
      <c r="A41" t="s">
        <v>122</v>
      </c>
      <c r="B41" s="48">
        <v>1.78</v>
      </c>
      <c r="F41" s="52">
        <f t="shared" si="0"/>
        <v>0.13000000000000012</v>
      </c>
      <c r="G41" s="52">
        <f t="shared" si="1"/>
        <v>0.3170731707317076</v>
      </c>
    </row>
    <row r="42" spans="1:7" x14ac:dyDescent="0.2">
      <c r="A42" t="s">
        <v>322</v>
      </c>
      <c r="B42" s="48">
        <v>1.77</v>
      </c>
      <c r="F42" s="52">
        <f t="shared" si="0"/>
        <v>0.12000000000000011</v>
      </c>
      <c r="G42" s="52">
        <f t="shared" si="1"/>
        <v>0.29268292682926855</v>
      </c>
    </row>
    <row r="43" spans="1:7" x14ac:dyDescent="0.2">
      <c r="A43" t="s">
        <v>323</v>
      </c>
      <c r="B43" s="48">
        <v>1.85</v>
      </c>
      <c r="F43" s="52">
        <f t="shared" si="0"/>
        <v>0.20000000000000018</v>
      </c>
      <c r="G43" s="52">
        <f t="shared" si="1"/>
        <v>0.48780487804878098</v>
      </c>
    </row>
    <row r="44" spans="1:7" x14ac:dyDescent="0.2">
      <c r="A44" t="s">
        <v>253</v>
      </c>
      <c r="B44" s="48">
        <v>1.82</v>
      </c>
      <c r="F44" s="52">
        <f t="shared" si="0"/>
        <v>0.17000000000000015</v>
      </c>
      <c r="G44" s="52">
        <f t="shared" si="1"/>
        <v>0.41463414634146378</v>
      </c>
    </row>
    <row r="45" spans="1:7" x14ac:dyDescent="0.2">
      <c r="A45" t="s">
        <v>272</v>
      </c>
      <c r="B45" s="48">
        <v>1.77</v>
      </c>
      <c r="F45" s="52">
        <f t="shared" si="0"/>
        <v>0.12000000000000011</v>
      </c>
      <c r="G45" s="52">
        <f t="shared" si="1"/>
        <v>0.29268292682926855</v>
      </c>
    </row>
    <row r="46" spans="1:7" x14ac:dyDescent="0.2">
      <c r="A46" t="s">
        <v>273</v>
      </c>
      <c r="B46" s="48">
        <v>1.82</v>
      </c>
      <c r="F46" s="52">
        <f t="shared" si="0"/>
        <v>0.17000000000000015</v>
      </c>
      <c r="G46" s="52">
        <f t="shared" si="1"/>
        <v>0.41463414634146378</v>
      </c>
    </row>
    <row r="47" spans="1:7" x14ac:dyDescent="0.2">
      <c r="A47" t="s">
        <v>218</v>
      </c>
      <c r="B47" s="48">
        <v>1.84</v>
      </c>
      <c r="F47" s="52">
        <f t="shared" si="0"/>
        <v>0.19000000000000017</v>
      </c>
      <c r="G47" s="52">
        <f t="shared" si="1"/>
        <v>0.46341463414634188</v>
      </c>
    </row>
    <row r="48" spans="1:7" x14ac:dyDescent="0.2">
      <c r="A48" t="s">
        <v>219</v>
      </c>
      <c r="B48" s="48">
        <v>1.86</v>
      </c>
      <c r="F48" s="52">
        <f t="shared" si="0"/>
        <v>0.21000000000000019</v>
      </c>
      <c r="G48" s="52">
        <f t="shared" si="1"/>
        <v>0.51219512195121997</v>
      </c>
    </row>
    <row r="49" spans="1:7" x14ac:dyDescent="0.2">
      <c r="A49" t="s">
        <v>231</v>
      </c>
      <c r="B49" s="48">
        <v>1.87</v>
      </c>
      <c r="F49" s="52">
        <f t="shared" si="0"/>
        <v>0.2200000000000002</v>
      </c>
      <c r="G49" s="52">
        <f t="shared" si="1"/>
        <v>0.53658536585365901</v>
      </c>
    </row>
    <row r="50" spans="1:7" x14ac:dyDescent="0.2">
      <c r="A50" t="s">
        <v>124</v>
      </c>
      <c r="B50" s="48">
        <v>1.79</v>
      </c>
      <c r="F50" s="52">
        <f t="shared" si="0"/>
        <v>0.14000000000000012</v>
      </c>
      <c r="G50" s="52">
        <f t="shared" si="1"/>
        <v>0.34146341463414664</v>
      </c>
    </row>
    <row r="51" spans="1:7" x14ac:dyDescent="0.2">
      <c r="A51" t="s">
        <v>328</v>
      </c>
      <c r="B51" s="48">
        <v>1.91</v>
      </c>
      <c r="F51" s="52">
        <f t="shared" si="0"/>
        <v>0.26</v>
      </c>
      <c r="G51" s="52">
        <f t="shared" si="1"/>
        <v>0.63414634146341464</v>
      </c>
    </row>
    <row r="52" spans="1:7" x14ac:dyDescent="0.2">
      <c r="A52" t="s">
        <v>329</v>
      </c>
      <c r="B52" s="48">
        <v>1.95</v>
      </c>
      <c r="F52" s="52">
        <f t="shared" si="0"/>
        <v>0.30000000000000004</v>
      </c>
      <c r="G52" s="52">
        <f t="shared" si="1"/>
        <v>0.73170731707317094</v>
      </c>
    </row>
    <row r="53" spans="1:7" x14ac:dyDescent="0.2">
      <c r="A53" t="s">
        <v>330</v>
      </c>
      <c r="B53" s="48">
        <v>1.91</v>
      </c>
      <c r="F53" s="52">
        <f t="shared" si="0"/>
        <v>0.26</v>
      </c>
      <c r="G53" s="52">
        <f t="shared" si="1"/>
        <v>0.63414634146341464</v>
      </c>
    </row>
    <row r="54" spans="1:7" x14ac:dyDescent="0.2">
      <c r="A54" t="s">
        <v>254</v>
      </c>
      <c r="B54" s="48">
        <v>1.8</v>
      </c>
      <c r="F54" s="52">
        <f t="shared" si="0"/>
        <v>0.15000000000000013</v>
      </c>
      <c r="G54" s="52">
        <f t="shared" si="1"/>
        <v>0.36585365853658569</v>
      </c>
    </row>
    <row r="55" spans="1:7" x14ac:dyDescent="0.2">
      <c r="A55" t="s">
        <v>210</v>
      </c>
      <c r="B55" s="48">
        <v>1.76</v>
      </c>
      <c r="F55" s="52">
        <f t="shared" si="0"/>
        <v>0.1100000000000001</v>
      </c>
      <c r="G55" s="52">
        <f t="shared" si="1"/>
        <v>0.26829268292682951</v>
      </c>
    </row>
    <row r="56" spans="1:7" x14ac:dyDescent="0.2">
      <c r="A56" t="s">
        <v>274</v>
      </c>
      <c r="B56" s="48">
        <v>1.81</v>
      </c>
      <c r="F56" s="52">
        <f t="shared" si="0"/>
        <v>0.16000000000000014</v>
      </c>
      <c r="G56" s="52">
        <f t="shared" si="1"/>
        <v>0.39024390243902474</v>
      </c>
    </row>
    <row r="57" spans="1:7" x14ac:dyDescent="0.2">
      <c r="A57" t="s">
        <v>271</v>
      </c>
      <c r="B57" s="48">
        <v>1.83</v>
      </c>
      <c r="F57" s="52">
        <f t="shared" si="0"/>
        <v>0.18000000000000016</v>
      </c>
      <c r="G57" s="52">
        <f t="shared" si="1"/>
        <v>0.43902439024390283</v>
      </c>
    </row>
    <row r="58" spans="1:7" x14ac:dyDescent="0.2">
      <c r="A58" t="s">
        <v>268</v>
      </c>
      <c r="B58" s="48">
        <v>1.8</v>
      </c>
      <c r="F58" s="52">
        <f t="shared" si="0"/>
        <v>0.15000000000000013</v>
      </c>
      <c r="G58" s="52">
        <f t="shared" si="1"/>
        <v>0.36585365853658569</v>
      </c>
    </row>
    <row r="59" spans="1:7" x14ac:dyDescent="0.2">
      <c r="A59" t="s">
        <v>255</v>
      </c>
      <c r="B59" s="48">
        <v>1.91</v>
      </c>
      <c r="F59" s="52">
        <f t="shared" si="0"/>
        <v>0.26</v>
      </c>
      <c r="G59" s="52">
        <f t="shared" si="1"/>
        <v>0.63414634146341464</v>
      </c>
    </row>
    <row r="60" spans="1:7" x14ac:dyDescent="0.2">
      <c r="A60" t="s">
        <v>196</v>
      </c>
      <c r="B60" s="48">
        <v>1.81</v>
      </c>
      <c r="F60" s="52">
        <f t="shared" si="0"/>
        <v>0.16000000000000014</v>
      </c>
      <c r="G60" s="52">
        <f t="shared" si="1"/>
        <v>0.39024390243902474</v>
      </c>
    </row>
    <row r="61" spans="1:7" x14ac:dyDescent="0.2">
      <c r="A61" t="s">
        <v>197</v>
      </c>
      <c r="B61" s="48">
        <v>1.73</v>
      </c>
      <c r="F61" s="52">
        <f t="shared" si="0"/>
        <v>8.0000000000000071E-2</v>
      </c>
      <c r="G61" s="52">
        <f t="shared" si="1"/>
        <v>0.19512195121951237</v>
      </c>
    </row>
    <row r="62" spans="1:7" x14ac:dyDescent="0.2">
      <c r="A62" t="s">
        <v>198</v>
      </c>
      <c r="B62" s="48">
        <v>1.74</v>
      </c>
      <c r="F62" s="52">
        <f t="shared" si="0"/>
        <v>9.000000000000008E-2</v>
      </c>
      <c r="G62" s="52">
        <f t="shared" si="1"/>
        <v>0.21951219512195141</v>
      </c>
    </row>
    <row r="63" spans="1:7" x14ac:dyDescent="0.2">
      <c r="A63" t="s">
        <v>199</v>
      </c>
      <c r="B63" s="48">
        <v>1.84</v>
      </c>
      <c r="F63" s="52">
        <f t="shared" si="0"/>
        <v>0.19000000000000017</v>
      </c>
      <c r="G63" s="52">
        <f t="shared" si="1"/>
        <v>0.46341463414634188</v>
      </c>
    </row>
    <row r="64" spans="1:7" x14ac:dyDescent="0.2">
      <c r="A64" t="s">
        <v>224</v>
      </c>
      <c r="B64" s="48">
        <v>1.74</v>
      </c>
      <c r="F64" s="52">
        <f t="shared" si="0"/>
        <v>9.000000000000008E-2</v>
      </c>
      <c r="G64" s="52">
        <f t="shared" si="1"/>
        <v>0.21951219512195141</v>
      </c>
    </row>
    <row r="65" spans="1:7" x14ac:dyDescent="0.2">
      <c r="A65" t="s">
        <v>200</v>
      </c>
      <c r="B65" s="48">
        <v>1.8</v>
      </c>
      <c r="F65" s="52">
        <f t="shared" si="0"/>
        <v>0.15000000000000013</v>
      </c>
      <c r="G65" s="52">
        <f t="shared" si="1"/>
        <v>0.36585365853658569</v>
      </c>
    </row>
    <row r="66" spans="1:7" x14ac:dyDescent="0.2">
      <c r="A66" t="s">
        <v>201</v>
      </c>
      <c r="B66" s="48">
        <v>1.76</v>
      </c>
      <c r="F66" s="52">
        <f t="shared" si="0"/>
        <v>0.1100000000000001</v>
      </c>
      <c r="G66" s="52">
        <f t="shared" si="1"/>
        <v>0.26829268292682951</v>
      </c>
    </row>
    <row r="67" spans="1:7" x14ac:dyDescent="0.2">
      <c r="A67" t="s">
        <v>202</v>
      </c>
      <c r="B67" s="48">
        <v>1.69</v>
      </c>
      <c r="F67" s="52">
        <f t="shared" si="0"/>
        <v>4.0000000000000036E-2</v>
      </c>
      <c r="G67" s="52">
        <f t="shared" si="1"/>
        <v>9.7560975609756184E-2</v>
      </c>
    </row>
    <row r="68" spans="1:7" x14ac:dyDescent="0.2">
      <c r="A68" t="s">
        <v>203</v>
      </c>
      <c r="B68" s="48">
        <v>1.65</v>
      </c>
      <c r="F68" s="52">
        <f t="shared" ref="F68:F131" si="2">B68-1.65</f>
        <v>0</v>
      </c>
      <c r="G68" s="52">
        <f t="shared" ref="G68:G131" si="3">F68/0.41</f>
        <v>0</v>
      </c>
    </row>
    <row r="69" spans="1:7" x14ac:dyDescent="0.2">
      <c r="A69" t="s">
        <v>256</v>
      </c>
      <c r="B69" s="48">
        <v>1.82</v>
      </c>
      <c r="F69" s="52">
        <f t="shared" si="2"/>
        <v>0.17000000000000015</v>
      </c>
      <c r="G69" s="52">
        <f t="shared" si="3"/>
        <v>0.41463414634146378</v>
      </c>
    </row>
    <row r="70" spans="1:7" x14ac:dyDescent="0.2">
      <c r="A70" t="s">
        <v>130</v>
      </c>
      <c r="B70" s="48">
        <v>1.76</v>
      </c>
      <c r="F70" s="52">
        <f t="shared" si="2"/>
        <v>0.1100000000000001</v>
      </c>
      <c r="G70" s="52">
        <f t="shared" si="3"/>
        <v>0.26829268292682951</v>
      </c>
    </row>
    <row r="71" spans="1:7" x14ac:dyDescent="0.2">
      <c r="A71" t="s">
        <v>204</v>
      </c>
      <c r="B71" s="48">
        <v>1.86</v>
      </c>
      <c r="F71" s="52">
        <f t="shared" si="2"/>
        <v>0.21000000000000019</v>
      </c>
      <c r="G71" s="52">
        <f t="shared" si="3"/>
        <v>0.51219512195121997</v>
      </c>
    </row>
    <row r="72" spans="1:7" x14ac:dyDescent="0.2">
      <c r="A72" t="s">
        <v>131</v>
      </c>
      <c r="B72" s="48">
        <v>1.84</v>
      </c>
      <c r="F72" s="52">
        <f t="shared" si="2"/>
        <v>0.19000000000000017</v>
      </c>
      <c r="G72" s="52">
        <f t="shared" si="3"/>
        <v>0.46341463414634188</v>
      </c>
    </row>
    <row r="73" spans="1:7" x14ac:dyDescent="0.2">
      <c r="A73" t="s">
        <v>205</v>
      </c>
      <c r="B73" s="48">
        <v>1.89</v>
      </c>
      <c r="F73" s="52">
        <f t="shared" si="2"/>
        <v>0.24</v>
      </c>
      <c r="G73" s="52">
        <f t="shared" si="3"/>
        <v>0.58536585365853655</v>
      </c>
    </row>
    <row r="74" spans="1:7" x14ac:dyDescent="0.2">
      <c r="A74" t="s">
        <v>257</v>
      </c>
      <c r="B74" s="48">
        <v>1.82</v>
      </c>
      <c r="F74" s="52">
        <f t="shared" si="2"/>
        <v>0.17000000000000015</v>
      </c>
      <c r="G74" s="52">
        <f t="shared" si="3"/>
        <v>0.41463414634146378</v>
      </c>
    </row>
    <row r="75" spans="1:7" x14ac:dyDescent="0.2">
      <c r="A75" t="s">
        <v>149</v>
      </c>
      <c r="B75" s="48">
        <v>1.93</v>
      </c>
      <c r="F75" s="52">
        <f t="shared" si="2"/>
        <v>0.28000000000000003</v>
      </c>
      <c r="G75" s="52">
        <f t="shared" si="3"/>
        <v>0.68292682926829273</v>
      </c>
    </row>
    <row r="76" spans="1:7" x14ac:dyDescent="0.2">
      <c r="A76" t="s">
        <v>150</v>
      </c>
      <c r="B76" s="48">
        <v>1.89</v>
      </c>
      <c r="F76" s="52">
        <f t="shared" si="2"/>
        <v>0.24</v>
      </c>
      <c r="G76" s="52">
        <f t="shared" si="3"/>
        <v>0.58536585365853655</v>
      </c>
    </row>
    <row r="77" spans="1:7" x14ac:dyDescent="0.2">
      <c r="A77" t="s">
        <v>191</v>
      </c>
      <c r="B77" s="48">
        <v>1.81</v>
      </c>
      <c r="F77" s="52">
        <f t="shared" si="2"/>
        <v>0.16000000000000014</v>
      </c>
      <c r="G77" s="52">
        <f t="shared" si="3"/>
        <v>0.39024390243902474</v>
      </c>
    </row>
    <row r="78" spans="1:7" x14ac:dyDescent="0.2">
      <c r="A78" t="s">
        <v>192</v>
      </c>
      <c r="B78" s="48">
        <v>1.78</v>
      </c>
      <c r="F78" s="52">
        <f t="shared" si="2"/>
        <v>0.13000000000000012</v>
      </c>
      <c r="G78" s="52">
        <f t="shared" si="3"/>
        <v>0.3170731707317076</v>
      </c>
    </row>
    <row r="79" spans="1:7" x14ac:dyDescent="0.2">
      <c r="A79" t="s">
        <v>249</v>
      </c>
      <c r="B79" s="48">
        <v>1.77</v>
      </c>
      <c r="F79" s="52">
        <f t="shared" si="2"/>
        <v>0.12000000000000011</v>
      </c>
      <c r="G79" s="52">
        <f t="shared" si="3"/>
        <v>0.29268292682926855</v>
      </c>
    </row>
    <row r="80" spans="1:7" x14ac:dyDescent="0.2">
      <c r="A80" t="s">
        <v>193</v>
      </c>
      <c r="B80" s="48">
        <v>1.85</v>
      </c>
      <c r="F80" s="52">
        <f t="shared" si="2"/>
        <v>0.20000000000000018</v>
      </c>
      <c r="G80" s="52">
        <f t="shared" si="3"/>
        <v>0.48780487804878098</v>
      </c>
    </row>
    <row r="81" spans="1:7" x14ac:dyDescent="0.2">
      <c r="A81" t="s">
        <v>194</v>
      </c>
      <c r="B81" s="48">
        <v>1.89</v>
      </c>
      <c r="F81" s="52">
        <f t="shared" si="2"/>
        <v>0.24</v>
      </c>
      <c r="G81" s="52">
        <f t="shared" si="3"/>
        <v>0.58536585365853655</v>
      </c>
    </row>
    <row r="82" spans="1:7" x14ac:dyDescent="0.2">
      <c r="A82" t="s">
        <v>151</v>
      </c>
      <c r="B82" s="48">
        <v>1.79</v>
      </c>
      <c r="F82" s="52">
        <f t="shared" si="2"/>
        <v>0.14000000000000012</v>
      </c>
      <c r="G82" s="52">
        <f t="shared" si="3"/>
        <v>0.34146341463414664</v>
      </c>
    </row>
    <row r="83" spans="1:7" x14ac:dyDescent="0.2">
      <c r="A83" t="s">
        <v>152</v>
      </c>
      <c r="B83" s="48">
        <v>1.75</v>
      </c>
      <c r="F83" s="52">
        <f t="shared" si="2"/>
        <v>0.10000000000000009</v>
      </c>
      <c r="G83" s="52">
        <f t="shared" si="3"/>
        <v>0.24390243902439049</v>
      </c>
    </row>
    <row r="84" spans="1:7" x14ac:dyDescent="0.2">
      <c r="A84" t="s">
        <v>258</v>
      </c>
      <c r="B84" s="48">
        <v>1.81</v>
      </c>
      <c r="F84" s="52">
        <f t="shared" si="2"/>
        <v>0.16000000000000014</v>
      </c>
      <c r="G84" s="52">
        <f t="shared" si="3"/>
        <v>0.39024390243902474</v>
      </c>
    </row>
    <row r="85" spans="1:7" x14ac:dyDescent="0.2">
      <c r="A85" t="s">
        <v>206</v>
      </c>
      <c r="B85" s="48">
        <v>1.88</v>
      </c>
      <c r="F85" s="52">
        <f t="shared" si="2"/>
        <v>0.22999999999999998</v>
      </c>
      <c r="G85" s="52">
        <f t="shared" si="3"/>
        <v>0.5609756097560975</v>
      </c>
    </row>
    <row r="86" spans="1:7" x14ac:dyDescent="0.2">
      <c r="A86" t="s">
        <v>207</v>
      </c>
      <c r="B86" s="48">
        <v>1.8</v>
      </c>
      <c r="F86" s="52">
        <f t="shared" si="2"/>
        <v>0.15000000000000013</v>
      </c>
      <c r="G86" s="52">
        <f t="shared" si="3"/>
        <v>0.36585365853658569</v>
      </c>
    </row>
    <row r="87" spans="1:7" x14ac:dyDescent="0.2">
      <c r="A87" t="s">
        <v>208</v>
      </c>
      <c r="B87" s="48">
        <v>1.83</v>
      </c>
      <c r="F87" s="52">
        <f t="shared" si="2"/>
        <v>0.18000000000000016</v>
      </c>
      <c r="G87" s="52">
        <f t="shared" si="3"/>
        <v>0.43902439024390283</v>
      </c>
    </row>
    <row r="88" spans="1:7" x14ac:dyDescent="0.2">
      <c r="A88" t="s">
        <v>209</v>
      </c>
      <c r="B88" s="48">
        <v>1.77</v>
      </c>
      <c r="F88" s="52">
        <f t="shared" si="2"/>
        <v>0.12000000000000011</v>
      </c>
      <c r="G88" s="52">
        <f t="shared" si="3"/>
        <v>0.29268292682926855</v>
      </c>
    </row>
    <row r="89" spans="1:7" x14ac:dyDescent="0.2">
      <c r="A89" t="s">
        <v>259</v>
      </c>
      <c r="B89" s="48">
        <v>1.78</v>
      </c>
      <c r="F89" s="52">
        <f t="shared" si="2"/>
        <v>0.13000000000000012</v>
      </c>
      <c r="G89" s="52">
        <f t="shared" si="3"/>
        <v>0.3170731707317076</v>
      </c>
    </row>
    <row r="90" spans="1:7" x14ac:dyDescent="0.2">
      <c r="A90" t="s">
        <v>186</v>
      </c>
      <c r="B90" s="48">
        <v>1.8</v>
      </c>
      <c r="F90" s="52">
        <f t="shared" si="2"/>
        <v>0.15000000000000013</v>
      </c>
      <c r="G90" s="52">
        <f t="shared" si="3"/>
        <v>0.36585365853658569</v>
      </c>
    </row>
    <row r="91" spans="1:7" x14ac:dyDescent="0.2">
      <c r="A91" t="s">
        <v>187</v>
      </c>
      <c r="B91" s="48">
        <v>1.79</v>
      </c>
      <c r="F91" s="52">
        <f t="shared" si="2"/>
        <v>0.14000000000000012</v>
      </c>
      <c r="G91" s="52">
        <f t="shared" si="3"/>
        <v>0.34146341463414664</v>
      </c>
    </row>
    <row r="92" spans="1:7" x14ac:dyDescent="0.2">
      <c r="A92" t="s">
        <v>232</v>
      </c>
      <c r="B92" s="48">
        <v>2.06</v>
      </c>
      <c r="F92" s="52">
        <f t="shared" si="2"/>
        <v>0.41000000000000014</v>
      </c>
      <c r="G92" s="52">
        <f t="shared" si="3"/>
        <v>1.0000000000000004</v>
      </c>
    </row>
    <row r="93" spans="1:7" x14ac:dyDescent="0.2">
      <c r="A93" t="s">
        <v>185</v>
      </c>
      <c r="B93" s="48">
        <v>1.84</v>
      </c>
      <c r="F93" s="52">
        <f t="shared" si="2"/>
        <v>0.19000000000000017</v>
      </c>
      <c r="G93" s="52">
        <f t="shared" si="3"/>
        <v>0.46341463414634188</v>
      </c>
    </row>
    <row r="94" spans="1:7" x14ac:dyDescent="0.2">
      <c r="A94" t="s">
        <v>184</v>
      </c>
      <c r="B94" s="48">
        <v>1.83</v>
      </c>
      <c r="F94" s="52">
        <f t="shared" si="2"/>
        <v>0.18000000000000016</v>
      </c>
      <c r="G94" s="52">
        <f t="shared" si="3"/>
        <v>0.43902439024390283</v>
      </c>
    </row>
    <row r="95" spans="1:7" x14ac:dyDescent="0.2">
      <c r="A95" t="s">
        <v>260</v>
      </c>
      <c r="B95" s="48">
        <v>1.74</v>
      </c>
      <c r="F95" s="52">
        <f t="shared" si="2"/>
        <v>9.000000000000008E-2</v>
      </c>
      <c r="G95" s="52">
        <f t="shared" si="3"/>
        <v>0.21951219512195141</v>
      </c>
    </row>
    <row r="96" spans="1:7" x14ac:dyDescent="0.2">
      <c r="A96" t="s">
        <v>171</v>
      </c>
      <c r="B96" s="48">
        <v>1.79</v>
      </c>
      <c r="F96" s="52">
        <f t="shared" si="2"/>
        <v>0.14000000000000012</v>
      </c>
      <c r="G96" s="52">
        <f t="shared" si="3"/>
        <v>0.34146341463414664</v>
      </c>
    </row>
    <row r="97" spans="1:7" x14ac:dyDescent="0.2">
      <c r="A97" t="s">
        <v>172</v>
      </c>
      <c r="B97" s="48">
        <v>1.85</v>
      </c>
      <c r="F97" s="52">
        <f t="shared" si="2"/>
        <v>0.20000000000000018</v>
      </c>
      <c r="G97" s="52">
        <f t="shared" si="3"/>
        <v>0.48780487804878098</v>
      </c>
    </row>
    <row r="98" spans="1:7" x14ac:dyDescent="0.2">
      <c r="A98" t="s">
        <v>173</v>
      </c>
      <c r="B98" s="48">
        <v>1.77</v>
      </c>
      <c r="F98" s="52">
        <f t="shared" si="2"/>
        <v>0.12000000000000011</v>
      </c>
      <c r="G98" s="52">
        <f t="shared" si="3"/>
        <v>0.29268292682926855</v>
      </c>
    </row>
    <row r="99" spans="1:7" x14ac:dyDescent="0.2">
      <c r="A99" t="s">
        <v>174</v>
      </c>
      <c r="B99" s="48">
        <v>1.76</v>
      </c>
      <c r="F99" s="52">
        <f t="shared" si="2"/>
        <v>0.1100000000000001</v>
      </c>
      <c r="G99" s="52">
        <f t="shared" si="3"/>
        <v>0.26829268292682951</v>
      </c>
    </row>
    <row r="100" spans="1:7" x14ac:dyDescent="0.2">
      <c r="A100" t="s">
        <v>233</v>
      </c>
      <c r="B100" s="48">
        <v>1.83</v>
      </c>
      <c r="F100" s="52">
        <f t="shared" si="2"/>
        <v>0.18000000000000016</v>
      </c>
      <c r="G100" s="52">
        <f t="shared" si="3"/>
        <v>0.43902439024390283</v>
      </c>
    </row>
    <row r="101" spans="1:7" x14ac:dyDescent="0.2">
      <c r="A101" t="s">
        <v>167</v>
      </c>
      <c r="B101" s="48">
        <v>1.79</v>
      </c>
      <c r="F101" s="52">
        <f t="shared" si="2"/>
        <v>0.14000000000000012</v>
      </c>
      <c r="G101" s="52">
        <f t="shared" si="3"/>
        <v>0.34146341463414664</v>
      </c>
    </row>
    <row r="102" spans="1:7" x14ac:dyDescent="0.2">
      <c r="A102" t="s">
        <v>168</v>
      </c>
      <c r="B102" s="48">
        <v>1.82</v>
      </c>
      <c r="F102" s="52">
        <f t="shared" si="2"/>
        <v>0.17000000000000015</v>
      </c>
      <c r="G102" s="52">
        <f t="shared" si="3"/>
        <v>0.41463414634146378</v>
      </c>
    </row>
    <row r="103" spans="1:7" x14ac:dyDescent="0.2">
      <c r="A103" t="s">
        <v>169</v>
      </c>
      <c r="B103" s="48">
        <v>1.81</v>
      </c>
      <c r="F103" s="52">
        <f t="shared" si="2"/>
        <v>0.16000000000000014</v>
      </c>
      <c r="G103" s="52">
        <f t="shared" si="3"/>
        <v>0.39024390243902474</v>
      </c>
    </row>
    <row r="104" spans="1:7" x14ac:dyDescent="0.2">
      <c r="A104" t="s">
        <v>170</v>
      </c>
      <c r="B104" s="48">
        <v>1.83</v>
      </c>
      <c r="F104" s="52">
        <f t="shared" si="2"/>
        <v>0.18000000000000016</v>
      </c>
      <c r="G104" s="52">
        <f t="shared" si="3"/>
        <v>0.43902439024390283</v>
      </c>
    </row>
    <row r="105" spans="1:7" x14ac:dyDescent="0.2">
      <c r="A105" t="s">
        <v>261</v>
      </c>
      <c r="B105" s="48">
        <v>1.8</v>
      </c>
      <c r="F105" s="52">
        <f t="shared" si="2"/>
        <v>0.15000000000000013</v>
      </c>
      <c r="G105" s="52">
        <f t="shared" si="3"/>
        <v>0.36585365853658569</v>
      </c>
    </row>
    <row r="106" spans="1:7" x14ac:dyDescent="0.2">
      <c r="A106" t="s">
        <v>275</v>
      </c>
      <c r="B106" s="48">
        <v>1.73</v>
      </c>
      <c r="F106" s="52">
        <f t="shared" si="2"/>
        <v>8.0000000000000071E-2</v>
      </c>
      <c r="G106" s="52">
        <f t="shared" si="3"/>
        <v>0.19512195121951237</v>
      </c>
    </row>
    <row r="107" spans="1:7" x14ac:dyDescent="0.2">
      <c r="A107" t="s">
        <v>276</v>
      </c>
      <c r="B107" s="48">
        <v>1.8</v>
      </c>
      <c r="F107" s="52">
        <f t="shared" si="2"/>
        <v>0.15000000000000013</v>
      </c>
      <c r="G107" s="52">
        <f t="shared" si="3"/>
        <v>0.36585365853658569</v>
      </c>
    </row>
    <row r="108" spans="1:7" x14ac:dyDescent="0.2">
      <c r="A108" t="s">
        <v>277</v>
      </c>
      <c r="B108" s="48">
        <v>1.77</v>
      </c>
      <c r="F108" s="52">
        <f t="shared" si="2"/>
        <v>0.12000000000000011</v>
      </c>
      <c r="G108" s="52">
        <f t="shared" si="3"/>
        <v>0.29268292682926855</v>
      </c>
    </row>
    <row r="109" spans="1:7" x14ac:dyDescent="0.2">
      <c r="A109" t="s">
        <v>278</v>
      </c>
      <c r="B109" s="48">
        <v>1.82</v>
      </c>
      <c r="F109" s="52">
        <f t="shared" si="2"/>
        <v>0.17000000000000015</v>
      </c>
      <c r="G109" s="52">
        <f t="shared" si="3"/>
        <v>0.41463414634146378</v>
      </c>
    </row>
    <row r="110" spans="1:7" x14ac:dyDescent="0.2">
      <c r="A110" t="s">
        <v>239</v>
      </c>
      <c r="B110" s="48">
        <v>1.77</v>
      </c>
      <c r="F110" s="52">
        <f t="shared" si="2"/>
        <v>0.12000000000000011</v>
      </c>
      <c r="G110" s="52">
        <f t="shared" si="3"/>
        <v>0.29268292682926855</v>
      </c>
    </row>
    <row r="111" spans="1:7" x14ac:dyDescent="0.2">
      <c r="A111" t="s">
        <v>283</v>
      </c>
      <c r="B111" s="48">
        <v>1.74</v>
      </c>
      <c r="F111" s="52">
        <f t="shared" si="2"/>
        <v>9.000000000000008E-2</v>
      </c>
      <c r="G111" s="52">
        <f t="shared" si="3"/>
        <v>0.21951219512195141</v>
      </c>
    </row>
    <row r="112" spans="1:7" x14ac:dyDescent="0.2">
      <c r="A112" t="s">
        <v>284</v>
      </c>
      <c r="B112" s="48">
        <v>1.77</v>
      </c>
      <c r="F112" s="52">
        <f t="shared" si="2"/>
        <v>0.12000000000000011</v>
      </c>
      <c r="G112" s="52">
        <f t="shared" si="3"/>
        <v>0.29268292682926855</v>
      </c>
    </row>
    <row r="113" spans="1:7" x14ac:dyDescent="0.2">
      <c r="A113" t="s">
        <v>285</v>
      </c>
      <c r="B113" s="48">
        <v>1.75</v>
      </c>
      <c r="F113" s="52">
        <f t="shared" si="2"/>
        <v>0.10000000000000009</v>
      </c>
      <c r="G113" s="52">
        <f t="shared" si="3"/>
        <v>0.24390243902439049</v>
      </c>
    </row>
    <row r="114" spans="1:7" x14ac:dyDescent="0.2">
      <c r="A114" t="s">
        <v>286</v>
      </c>
      <c r="B114" s="48">
        <v>1.7</v>
      </c>
      <c r="F114" s="52">
        <f t="shared" si="2"/>
        <v>5.0000000000000044E-2</v>
      </c>
      <c r="G114" s="52">
        <f t="shared" si="3"/>
        <v>0.12195121951219524</v>
      </c>
    </row>
    <row r="115" spans="1:7" x14ac:dyDescent="0.2">
      <c r="A115" t="s">
        <v>240</v>
      </c>
      <c r="B115" s="48">
        <v>1.77</v>
      </c>
      <c r="F115" s="52">
        <f t="shared" si="2"/>
        <v>0.12000000000000011</v>
      </c>
      <c r="G115" s="52">
        <f t="shared" si="3"/>
        <v>0.29268292682926855</v>
      </c>
    </row>
    <row r="116" spans="1:7" x14ac:dyDescent="0.2">
      <c r="A116" t="s">
        <v>279</v>
      </c>
      <c r="B116" s="48">
        <v>1.77</v>
      </c>
      <c r="F116" s="52">
        <f t="shared" si="2"/>
        <v>0.12000000000000011</v>
      </c>
      <c r="G116" s="52">
        <f t="shared" si="3"/>
        <v>0.29268292682926855</v>
      </c>
    </row>
    <row r="117" spans="1:7" x14ac:dyDescent="0.2">
      <c r="A117" t="s">
        <v>280</v>
      </c>
      <c r="B117" s="48">
        <v>1.89</v>
      </c>
      <c r="F117" s="52">
        <f t="shared" si="2"/>
        <v>0.24</v>
      </c>
      <c r="G117" s="52">
        <f t="shared" si="3"/>
        <v>0.58536585365853655</v>
      </c>
    </row>
    <row r="118" spans="1:7" x14ac:dyDescent="0.2">
      <c r="A118" t="s">
        <v>281</v>
      </c>
      <c r="B118" s="48">
        <v>1.78</v>
      </c>
      <c r="F118" s="52">
        <f t="shared" si="2"/>
        <v>0.13000000000000012</v>
      </c>
      <c r="G118" s="52">
        <f t="shared" si="3"/>
        <v>0.3170731707317076</v>
      </c>
    </row>
    <row r="119" spans="1:7" x14ac:dyDescent="0.2">
      <c r="A119" t="s">
        <v>282</v>
      </c>
      <c r="B119" s="48">
        <v>1.8</v>
      </c>
      <c r="F119" s="52">
        <f t="shared" si="2"/>
        <v>0.15000000000000013</v>
      </c>
      <c r="G119" s="52">
        <f t="shared" si="3"/>
        <v>0.36585365853658569</v>
      </c>
    </row>
    <row r="120" spans="1:7" x14ac:dyDescent="0.2">
      <c r="A120" t="s">
        <v>262</v>
      </c>
      <c r="B120" s="48">
        <v>1.76</v>
      </c>
      <c r="F120" s="52">
        <f t="shared" si="2"/>
        <v>0.1100000000000001</v>
      </c>
      <c r="G120" s="52">
        <f t="shared" si="3"/>
        <v>0.26829268292682951</v>
      </c>
    </row>
    <row r="121" spans="1:7" x14ac:dyDescent="0.2">
      <c r="A121" t="s">
        <v>291</v>
      </c>
      <c r="B121" s="48">
        <v>1.79</v>
      </c>
      <c r="F121" s="52">
        <f t="shared" si="2"/>
        <v>0.14000000000000012</v>
      </c>
      <c r="G121" s="52">
        <f t="shared" si="3"/>
        <v>0.34146341463414664</v>
      </c>
    </row>
    <row r="122" spans="1:7" x14ac:dyDescent="0.2">
      <c r="A122" t="s">
        <v>292</v>
      </c>
      <c r="B122" s="48">
        <v>1.83</v>
      </c>
      <c r="F122" s="52">
        <f t="shared" si="2"/>
        <v>0.18000000000000016</v>
      </c>
      <c r="G122" s="52">
        <f t="shared" si="3"/>
        <v>0.43902439024390283</v>
      </c>
    </row>
    <row r="123" spans="1:7" x14ac:dyDescent="0.2">
      <c r="A123" t="s">
        <v>293</v>
      </c>
      <c r="B123" s="48">
        <v>1.8</v>
      </c>
      <c r="F123" s="52">
        <f t="shared" si="2"/>
        <v>0.15000000000000013</v>
      </c>
      <c r="G123" s="52">
        <f t="shared" si="3"/>
        <v>0.36585365853658569</v>
      </c>
    </row>
    <row r="124" spans="1:7" x14ac:dyDescent="0.2">
      <c r="A124" t="s">
        <v>294</v>
      </c>
      <c r="B124" s="48">
        <v>1.74</v>
      </c>
      <c r="F124" s="52">
        <f t="shared" si="2"/>
        <v>9.000000000000008E-2</v>
      </c>
      <c r="G124" s="52">
        <f t="shared" si="3"/>
        <v>0.21951219512195141</v>
      </c>
    </row>
    <row r="125" spans="1:7" x14ac:dyDescent="0.2">
      <c r="A125" t="s">
        <v>326</v>
      </c>
      <c r="B125" s="48">
        <v>1.75</v>
      </c>
      <c r="F125" s="52">
        <f t="shared" si="2"/>
        <v>0.10000000000000009</v>
      </c>
      <c r="G125" s="52">
        <f t="shared" si="3"/>
        <v>0.24390243902439049</v>
      </c>
    </row>
    <row r="126" spans="1:7" x14ac:dyDescent="0.2">
      <c r="A126" t="s">
        <v>289</v>
      </c>
      <c r="B126" s="48">
        <v>1.81</v>
      </c>
      <c r="F126" s="52">
        <f t="shared" si="2"/>
        <v>0.16000000000000014</v>
      </c>
      <c r="G126" s="52">
        <f t="shared" si="3"/>
        <v>0.39024390243902474</v>
      </c>
    </row>
    <row r="127" spans="1:7" x14ac:dyDescent="0.2">
      <c r="A127" t="s">
        <v>290</v>
      </c>
      <c r="B127" s="48">
        <v>1.75</v>
      </c>
      <c r="F127" s="52">
        <f t="shared" si="2"/>
        <v>0.10000000000000009</v>
      </c>
      <c r="G127" s="52">
        <f t="shared" si="3"/>
        <v>0.24390243902439049</v>
      </c>
    </row>
    <row r="128" spans="1:7" x14ac:dyDescent="0.2">
      <c r="A128" t="s">
        <v>327</v>
      </c>
      <c r="B128" s="48">
        <v>1.79</v>
      </c>
      <c r="F128" s="52">
        <f t="shared" si="2"/>
        <v>0.14000000000000012</v>
      </c>
      <c r="G128" s="52">
        <f t="shared" si="3"/>
        <v>0.34146341463414664</v>
      </c>
    </row>
    <row r="129" spans="1:7" x14ac:dyDescent="0.2">
      <c r="A129" t="s">
        <v>287</v>
      </c>
      <c r="B129" s="48">
        <v>1.82</v>
      </c>
      <c r="F129" s="52">
        <f t="shared" si="2"/>
        <v>0.17000000000000015</v>
      </c>
      <c r="G129" s="52">
        <f t="shared" si="3"/>
        <v>0.41463414634146378</v>
      </c>
    </row>
    <row r="130" spans="1:7" x14ac:dyDescent="0.2">
      <c r="A130" t="s">
        <v>288</v>
      </c>
      <c r="B130" s="48">
        <v>1.75</v>
      </c>
      <c r="F130" s="52">
        <f t="shared" si="2"/>
        <v>0.10000000000000009</v>
      </c>
      <c r="G130" s="52">
        <f t="shared" si="3"/>
        <v>0.24390243902439049</v>
      </c>
    </row>
    <row r="131" spans="1:7" x14ac:dyDescent="0.2">
      <c r="A131" t="s">
        <v>325</v>
      </c>
      <c r="B131" s="48">
        <v>1.71</v>
      </c>
      <c r="F131" s="52">
        <f t="shared" si="2"/>
        <v>6.0000000000000053E-2</v>
      </c>
      <c r="G131" s="52">
        <f t="shared" si="3"/>
        <v>0.14634146341463428</v>
      </c>
    </row>
    <row r="132" spans="1:7" x14ac:dyDescent="0.2">
      <c r="A132" t="s">
        <v>297</v>
      </c>
      <c r="B132" s="48">
        <v>1.77</v>
      </c>
      <c r="F132" s="52">
        <f t="shared" ref="F132:F187" si="4">B132-1.65</f>
        <v>0.12000000000000011</v>
      </c>
      <c r="G132" s="52">
        <f t="shared" ref="G132:G187" si="5">F132/0.41</f>
        <v>0.29268292682926855</v>
      </c>
    </row>
    <row r="133" spans="1:7" x14ac:dyDescent="0.2">
      <c r="A133" t="s">
        <v>298</v>
      </c>
      <c r="B133" s="48">
        <v>1.8</v>
      </c>
      <c r="F133" s="52">
        <f t="shared" si="4"/>
        <v>0.15000000000000013</v>
      </c>
      <c r="G133" s="52">
        <f t="shared" si="5"/>
        <v>0.36585365853658569</v>
      </c>
    </row>
    <row r="134" spans="1:7" x14ac:dyDescent="0.2">
      <c r="A134" s="65"/>
      <c r="B134" s="48"/>
      <c r="F134" s="52" t="s">
        <v>110</v>
      </c>
      <c r="G134" s="52" t="s">
        <v>110</v>
      </c>
    </row>
    <row r="135" spans="1:7" x14ac:dyDescent="0.2">
      <c r="A135" t="s">
        <v>234</v>
      </c>
      <c r="B135" s="48">
        <v>1.88</v>
      </c>
      <c r="F135" s="52">
        <f t="shared" si="4"/>
        <v>0.22999999999999998</v>
      </c>
      <c r="G135" s="52">
        <f t="shared" si="5"/>
        <v>0.5609756097560975</v>
      </c>
    </row>
    <row r="136" spans="1:7" x14ac:dyDescent="0.2">
      <c r="A136" t="s">
        <v>317</v>
      </c>
      <c r="B136" s="48">
        <v>1.85</v>
      </c>
      <c r="F136" s="52">
        <f t="shared" si="4"/>
        <v>0.20000000000000018</v>
      </c>
      <c r="G136" s="52">
        <f t="shared" si="5"/>
        <v>0.48780487804878098</v>
      </c>
    </row>
    <row r="137" spans="1:7" x14ac:dyDescent="0.2">
      <c r="A137" t="s">
        <v>301</v>
      </c>
      <c r="B137" s="48">
        <v>1.88</v>
      </c>
      <c r="F137" s="52">
        <f t="shared" si="4"/>
        <v>0.22999999999999998</v>
      </c>
      <c r="G137" s="52">
        <f t="shared" si="5"/>
        <v>0.5609756097560975</v>
      </c>
    </row>
    <row r="138" spans="1:7" x14ac:dyDescent="0.2">
      <c r="A138" t="s">
        <v>316</v>
      </c>
      <c r="B138" s="48">
        <v>1.81</v>
      </c>
      <c r="F138" s="52">
        <f t="shared" si="4"/>
        <v>0.16000000000000014</v>
      </c>
      <c r="G138" s="52">
        <f t="shared" si="5"/>
        <v>0.39024390243902474</v>
      </c>
    </row>
    <row r="139" spans="1:7" x14ac:dyDescent="0.2">
      <c r="A139" t="s">
        <v>318</v>
      </c>
      <c r="B139" s="48">
        <v>1.76</v>
      </c>
      <c r="F139" s="52">
        <f t="shared" si="4"/>
        <v>0.1100000000000001</v>
      </c>
      <c r="G139" s="52">
        <f t="shared" si="5"/>
        <v>0.26829268292682951</v>
      </c>
    </row>
    <row r="140" spans="1:7" x14ac:dyDescent="0.2">
      <c r="A140" t="s">
        <v>235</v>
      </c>
      <c r="B140" s="48">
        <v>1.73</v>
      </c>
      <c r="F140" s="52">
        <f t="shared" si="4"/>
        <v>8.0000000000000071E-2</v>
      </c>
      <c r="G140" s="52">
        <f t="shared" si="5"/>
        <v>0.19512195121951237</v>
      </c>
    </row>
    <row r="141" spans="1:7" x14ac:dyDescent="0.2">
      <c r="A141" t="s">
        <v>302</v>
      </c>
      <c r="B141" s="48">
        <v>1.78</v>
      </c>
      <c r="F141" s="52">
        <f t="shared" si="4"/>
        <v>0.13000000000000012</v>
      </c>
      <c r="G141" s="52">
        <f t="shared" si="5"/>
        <v>0.3170731707317076</v>
      </c>
    </row>
    <row r="142" spans="1:7" x14ac:dyDescent="0.2">
      <c r="A142" t="s">
        <v>303</v>
      </c>
      <c r="B142" s="48">
        <v>1.69</v>
      </c>
      <c r="F142" s="52">
        <f t="shared" si="4"/>
        <v>4.0000000000000036E-2</v>
      </c>
      <c r="G142" s="52">
        <f t="shared" si="5"/>
        <v>9.7560975609756184E-2</v>
      </c>
    </row>
    <row r="143" spans="1:7" x14ac:dyDescent="0.2">
      <c r="A143" t="s">
        <v>319</v>
      </c>
      <c r="B143" s="48">
        <v>1.84</v>
      </c>
      <c r="F143" s="52">
        <f t="shared" si="4"/>
        <v>0.19000000000000017</v>
      </c>
      <c r="G143" s="52">
        <f t="shared" si="5"/>
        <v>0.46341463414634188</v>
      </c>
    </row>
    <row r="144" spans="1:7" x14ac:dyDescent="0.2">
      <c r="A144" t="s">
        <v>320</v>
      </c>
      <c r="B144" s="48">
        <v>1.75</v>
      </c>
      <c r="F144" s="52">
        <f t="shared" si="4"/>
        <v>0.10000000000000009</v>
      </c>
      <c r="G144" s="52">
        <f t="shared" si="5"/>
        <v>0.24390243902439049</v>
      </c>
    </row>
    <row r="145" spans="1:7" x14ac:dyDescent="0.2">
      <c r="A145" t="s">
        <v>236</v>
      </c>
      <c r="B145" s="48">
        <v>1.75</v>
      </c>
      <c r="F145" s="52">
        <f t="shared" si="4"/>
        <v>0.10000000000000009</v>
      </c>
      <c r="G145" s="52">
        <f t="shared" si="5"/>
        <v>0.24390243902439049</v>
      </c>
    </row>
    <row r="146" spans="1:7" x14ac:dyDescent="0.2">
      <c r="A146" t="s">
        <v>306</v>
      </c>
      <c r="B146" s="48">
        <v>1.82</v>
      </c>
      <c r="F146" s="52">
        <f t="shared" si="4"/>
        <v>0.17000000000000015</v>
      </c>
      <c r="G146" s="52">
        <f t="shared" si="5"/>
        <v>0.41463414634146378</v>
      </c>
    </row>
    <row r="147" spans="1:7" x14ac:dyDescent="0.2">
      <c r="A147" t="s">
        <v>307</v>
      </c>
      <c r="B147" s="48">
        <v>1.72</v>
      </c>
      <c r="F147" s="52">
        <f t="shared" si="4"/>
        <v>7.0000000000000062E-2</v>
      </c>
      <c r="G147" s="52">
        <f t="shared" si="5"/>
        <v>0.17073170731707332</v>
      </c>
    </row>
    <row r="148" spans="1:7" x14ac:dyDescent="0.2">
      <c r="A148" t="s">
        <v>237</v>
      </c>
      <c r="B148" s="48">
        <v>1.86</v>
      </c>
      <c r="F148" s="52">
        <f t="shared" si="4"/>
        <v>0.21000000000000019</v>
      </c>
      <c r="G148" s="52">
        <f t="shared" si="5"/>
        <v>0.51219512195121997</v>
      </c>
    </row>
    <row r="149" spans="1:7" x14ac:dyDescent="0.2">
      <c r="A149" t="s">
        <v>304</v>
      </c>
      <c r="B149" s="48">
        <v>1.78</v>
      </c>
      <c r="F149" s="52">
        <f t="shared" si="4"/>
        <v>0.13000000000000012</v>
      </c>
      <c r="G149" s="52">
        <f t="shared" si="5"/>
        <v>0.3170731707317076</v>
      </c>
    </row>
    <row r="150" spans="1:7" x14ac:dyDescent="0.2">
      <c r="A150" t="s">
        <v>305</v>
      </c>
      <c r="B150" s="48">
        <v>1.82</v>
      </c>
      <c r="F150" s="52">
        <f t="shared" si="4"/>
        <v>0.17000000000000015</v>
      </c>
      <c r="G150" s="52">
        <f t="shared" si="5"/>
        <v>0.41463414634146378</v>
      </c>
    </row>
    <row r="151" spans="1:7" x14ac:dyDescent="0.2">
      <c r="A151" t="s">
        <v>263</v>
      </c>
      <c r="B151" s="48">
        <v>1.9</v>
      </c>
      <c r="F151" s="52">
        <f t="shared" si="4"/>
        <v>0.25</v>
      </c>
      <c r="G151" s="52">
        <f t="shared" si="5"/>
        <v>0.6097560975609756</v>
      </c>
    </row>
    <row r="152" spans="1:7" x14ac:dyDescent="0.2">
      <c r="A152" t="s">
        <v>308</v>
      </c>
      <c r="B152" s="48">
        <v>1.67</v>
      </c>
      <c r="F152" s="52">
        <f t="shared" si="4"/>
        <v>2.0000000000000018E-2</v>
      </c>
      <c r="G152" s="52">
        <f t="shared" si="5"/>
        <v>4.8780487804878092E-2</v>
      </c>
    </row>
    <row r="153" spans="1:7" x14ac:dyDescent="0.2">
      <c r="A153" t="s">
        <v>311</v>
      </c>
      <c r="B153" s="48">
        <v>1.87</v>
      </c>
      <c r="F153" s="52">
        <f t="shared" si="4"/>
        <v>0.2200000000000002</v>
      </c>
      <c r="G153" s="52">
        <f t="shared" si="5"/>
        <v>0.53658536585365901</v>
      </c>
    </row>
    <row r="154" spans="1:7" x14ac:dyDescent="0.2">
      <c r="A154" t="s">
        <v>238</v>
      </c>
      <c r="B154" s="48">
        <v>1.81</v>
      </c>
      <c r="F154" s="52">
        <f t="shared" si="4"/>
        <v>0.16000000000000014</v>
      </c>
      <c r="G154" s="52">
        <f t="shared" si="5"/>
        <v>0.39024390243902474</v>
      </c>
    </row>
    <row r="155" spans="1:7" x14ac:dyDescent="0.2">
      <c r="A155" t="s">
        <v>312</v>
      </c>
      <c r="B155" s="48">
        <v>1.85</v>
      </c>
      <c r="F155" s="52">
        <f t="shared" si="4"/>
        <v>0.20000000000000018</v>
      </c>
      <c r="G155" s="52">
        <f t="shared" si="5"/>
        <v>0.48780487804878098</v>
      </c>
    </row>
    <row r="156" spans="1:7" x14ac:dyDescent="0.2">
      <c r="A156" t="s">
        <v>313</v>
      </c>
      <c r="B156" s="48">
        <v>1.78</v>
      </c>
      <c r="F156" s="52">
        <f t="shared" si="4"/>
        <v>0.13000000000000012</v>
      </c>
      <c r="G156" s="52">
        <f t="shared" si="5"/>
        <v>0.3170731707317076</v>
      </c>
    </row>
    <row r="157" spans="1:7" x14ac:dyDescent="0.2">
      <c r="A157" t="s">
        <v>241</v>
      </c>
      <c r="B157" s="48">
        <v>1.82</v>
      </c>
      <c r="F157" s="52">
        <f t="shared" si="4"/>
        <v>0.17000000000000015</v>
      </c>
      <c r="G157" s="52">
        <f t="shared" si="5"/>
        <v>0.41463414634146378</v>
      </c>
    </row>
    <row r="158" spans="1:7" x14ac:dyDescent="0.2">
      <c r="A158" t="s">
        <v>299</v>
      </c>
      <c r="B158" s="48">
        <v>1.73</v>
      </c>
      <c r="F158" s="52">
        <f t="shared" si="4"/>
        <v>8.0000000000000071E-2</v>
      </c>
      <c r="G158" s="52">
        <f t="shared" si="5"/>
        <v>0.19512195121951237</v>
      </c>
    </row>
    <row r="159" spans="1:7" x14ac:dyDescent="0.2">
      <c r="A159" t="s">
        <v>300</v>
      </c>
      <c r="B159" s="48">
        <v>1.77</v>
      </c>
      <c r="F159" s="52">
        <f t="shared" si="4"/>
        <v>0.12000000000000011</v>
      </c>
      <c r="G159" s="52">
        <f t="shared" si="5"/>
        <v>0.29268292682926855</v>
      </c>
    </row>
    <row r="160" spans="1:7" x14ac:dyDescent="0.2">
      <c r="A160" t="s">
        <v>331</v>
      </c>
      <c r="B160" s="48">
        <v>1.67</v>
      </c>
      <c r="F160" s="52">
        <f t="shared" si="4"/>
        <v>2.0000000000000018E-2</v>
      </c>
      <c r="G160" s="52">
        <f t="shared" si="5"/>
        <v>4.8780487804878092E-2</v>
      </c>
    </row>
    <row r="161" spans="1:7" x14ac:dyDescent="0.2">
      <c r="A161" t="s">
        <v>295</v>
      </c>
      <c r="B161" s="48">
        <v>1.86</v>
      </c>
      <c r="F161" s="52">
        <f t="shared" si="4"/>
        <v>0.21000000000000019</v>
      </c>
      <c r="G161" s="52">
        <f t="shared" si="5"/>
        <v>0.51219512195121997</v>
      </c>
    </row>
    <row r="162" spans="1:7" x14ac:dyDescent="0.2">
      <c r="A162" t="s">
        <v>296</v>
      </c>
      <c r="B162" s="48">
        <v>1.8</v>
      </c>
      <c r="F162" s="52">
        <f t="shared" si="4"/>
        <v>0.15000000000000013</v>
      </c>
      <c r="G162" s="52">
        <f t="shared" si="5"/>
        <v>0.36585365853658569</v>
      </c>
    </row>
    <row r="163" spans="1:7" x14ac:dyDescent="0.2">
      <c r="A163" t="s">
        <v>242</v>
      </c>
      <c r="B163" s="48">
        <v>1.89</v>
      </c>
      <c r="F163" s="52">
        <f t="shared" si="4"/>
        <v>0.24</v>
      </c>
      <c r="G163" s="52">
        <f t="shared" si="5"/>
        <v>0.58536585365853655</v>
      </c>
    </row>
    <row r="164" spans="1:7" x14ac:dyDescent="0.2">
      <c r="A164" t="s">
        <v>270</v>
      </c>
      <c r="B164" s="48">
        <v>1.82</v>
      </c>
      <c r="F164" s="52">
        <f t="shared" si="4"/>
        <v>0.17000000000000015</v>
      </c>
      <c r="G164" s="52">
        <f t="shared" si="5"/>
        <v>0.41463414634146378</v>
      </c>
    </row>
    <row r="165" spans="1:7" x14ac:dyDescent="0.2">
      <c r="A165" t="s">
        <v>269</v>
      </c>
      <c r="B165" s="48">
        <v>1.97</v>
      </c>
      <c r="F165" s="52">
        <f t="shared" si="4"/>
        <v>0.32000000000000006</v>
      </c>
      <c r="G165" s="52">
        <f t="shared" si="5"/>
        <v>0.78048780487804903</v>
      </c>
    </row>
    <row r="166" spans="1:7" x14ac:dyDescent="0.2">
      <c r="A166" t="s">
        <v>243</v>
      </c>
      <c r="B166" s="48">
        <v>1.77</v>
      </c>
      <c r="F166" s="52">
        <f t="shared" si="4"/>
        <v>0.12000000000000011</v>
      </c>
      <c r="G166" s="52">
        <f t="shared" si="5"/>
        <v>0.29268292682926855</v>
      </c>
    </row>
    <row r="167" spans="1:7" x14ac:dyDescent="0.2">
      <c r="A167" t="s">
        <v>145</v>
      </c>
      <c r="B167" s="48">
        <v>1.81</v>
      </c>
      <c r="F167" s="52">
        <f t="shared" si="4"/>
        <v>0.16000000000000014</v>
      </c>
      <c r="G167" s="52">
        <f t="shared" si="5"/>
        <v>0.39024390243902474</v>
      </c>
    </row>
    <row r="168" spans="1:7" x14ac:dyDescent="0.2">
      <c r="A168" t="s">
        <v>146</v>
      </c>
      <c r="B168" s="48">
        <v>1.68</v>
      </c>
      <c r="F168" s="52">
        <f t="shared" si="4"/>
        <v>3.0000000000000027E-2</v>
      </c>
      <c r="G168" s="52">
        <f t="shared" si="5"/>
        <v>7.3170731707317138E-2</v>
      </c>
    </row>
    <row r="169" spans="1:7" x14ac:dyDescent="0.2">
      <c r="A169" t="s">
        <v>147</v>
      </c>
      <c r="B169" s="48">
        <v>1.8</v>
      </c>
      <c r="F169" s="52">
        <f t="shared" si="4"/>
        <v>0.15000000000000013</v>
      </c>
      <c r="G169" s="52">
        <f t="shared" si="5"/>
        <v>0.36585365853658569</v>
      </c>
    </row>
    <row r="170" spans="1:7" x14ac:dyDescent="0.2">
      <c r="A170" t="s">
        <v>148</v>
      </c>
      <c r="B170" s="48">
        <v>1.68</v>
      </c>
      <c r="F170" s="52">
        <f t="shared" si="4"/>
        <v>3.0000000000000027E-2</v>
      </c>
      <c r="G170" s="52">
        <f t="shared" si="5"/>
        <v>7.3170731707317138E-2</v>
      </c>
    </row>
    <row r="171" spans="1:7" x14ac:dyDescent="0.2">
      <c r="A171" t="s">
        <v>244</v>
      </c>
      <c r="B171" s="48">
        <v>1.94</v>
      </c>
      <c r="F171" s="52">
        <f t="shared" si="4"/>
        <v>0.29000000000000004</v>
      </c>
      <c r="G171" s="52">
        <f t="shared" si="5"/>
        <v>0.70731707317073189</v>
      </c>
    </row>
    <row r="172" spans="1:7" x14ac:dyDescent="0.2">
      <c r="A172" t="s">
        <v>188</v>
      </c>
      <c r="B172" s="48">
        <v>1.81</v>
      </c>
      <c r="F172" s="52">
        <f t="shared" si="4"/>
        <v>0.16000000000000014</v>
      </c>
      <c r="G172" s="52">
        <f t="shared" si="5"/>
        <v>0.39024390243902474</v>
      </c>
    </row>
    <row r="173" spans="1:7" x14ac:dyDescent="0.2">
      <c r="A173" t="s">
        <v>189</v>
      </c>
      <c r="B173" s="48">
        <v>1.72</v>
      </c>
      <c r="F173" s="52">
        <f t="shared" si="4"/>
        <v>7.0000000000000062E-2</v>
      </c>
      <c r="G173" s="52">
        <f t="shared" si="5"/>
        <v>0.17073170731707332</v>
      </c>
    </row>
    <row r="174" spans="1:7" x14ac:dyDescent="0.2">
      <c r="A174" t="s">
        <v>245</v>
      </c>
      <c r="B174" s="48">
        <v>1.7</v>
      </c>
      <c r="F174" s="52">
        <f t="shared" si="4"/>
        <v>5.0000000000000044E-2</v>
      </c>
      <c r="G174" s="52">
        <f t="shared" si="5"/>
        <v>0.12195121951219524</v>
      </c>
    </row>
    <row r="175" spans="1:7" x14ac:dyDescent="0.2">
      <c r="A175" t="s">
        <v>181</v>
      </c>
      <c r="B175" s="48">
        <v>1.83</v>
      </c>
      <c r="F175" s="52">
        <f t="shared" si="4"/>
        <v>0.18000000000000016</v>
      </c>
      <c r="G175" s="52">
        <f t="shared" si="5"/>
        <v>0.43902439024390283</v>
      </c>
    </row>
    <row r="176" spans="1:7" x14ac:dyDescent="0.2">
      <c r="A176" t="s">
        <v>182</v>
      </c>
      <c r="B176" s="48">
        <v>1.74</v>
      </c>
      <c r="F176" s="52">
        <f t="shared" si="4"/>
        <v>9.000000000000008E-2</v>
      </c>
      <c r="G176" s="52">
        <f t="shared" si="5"/>
        <v>0.21951219512195141</v>
      </c>
    </row>
    <row r="177" spans="1:7" x14ac:dyDescent="0.2">
      <c r="A177" t="s">
        <v>246</v>
      </c>
      <c r="B177" s="48">
        <v>1.89</v>
      </c>
      <c r="F177" s="52">
        <f t="shared" si="4"/>
        <v>0.24</v>
      </c>
      <c r="G177" s="52">
        <f t="shared" si="5"/>
        <v>0.58536585365853655</v>
      </c>
    </row>
    <row r="178" spans="1:7" x14ac:dyDescent="0.2">
      <c r="A178" t="s">
        <v>175</v>
      </c>
      <c r="B178" s="48">
        <v>1.72</v>
      </c>
      <c r="F178" s="52">
        <f t="shared" si="4"/>
        <v>7.0000000000000062E-2</v>
      </c>
      <c r="G178" s="52">
        <f t="shared" si="5"/>
        <v>0.17073170731707332</v>
      </c>
    </row>
    <row r="179" spans="1:7" x14ac:dyDescent="0.2">
      <c r="A179" t="s">
        <v>176</v>
      </c>
      <c r="B179" s="48">
        <v>1.81</v>
      </c>
      <c r="F179" s="52">
        <f t="shared" si="4"/>
        <v>0.16000000000000014</v>
      </c>
      <c r="G179" s="52">
        <f t="shared" si="5"/>
        <v>0.39024390243902474</v>
      </c>
    </row>
    <row r="180" spans="1:7" x14ac:dyDescent="0.2">
      <c r="A180" t="s">
        <v>247</v>
      </c>
      <c r="B180" s="48">
        <v>1.87</v>
      </c>
      <c r="F180" s="52">
        <f t="shared" si="4"/>
        <v>0.2200000000000002</v>
      </c>
      <c r="G180" s="52">
        <f t="shared" si="5"/>
        <v>0.53658536585365901</v>
      </c>
    </row>
    <row r="181" spans="1:7" x14ac:dyDescent="0.2">
      <c r="A181" t="s">
        <v>177</v>
      </c>
      <c r="B181" s="48">
        <v>1.83</v>
      </c>
      <c r="F181" s="52">
        <f t="shared" si="4"/>
        <v>0.18000000000000016</v>
      </c>
      <c r="G181" s="52">
        <f t="shared" si="5"/>
        <v>0.43902439024390283</v>
      </c>
    </row>
    <row r="182" spans="1:7" x14ac:dyDescent="0.2">
      <c r="A182" t="s">
        <v>183</v>
      </c>
      <c r="B182" s="48">
        <v>1.74</v>
      </c>
      <c r="F182" s="52">
        <f t="shared" si="4"/>
        <v>9.000000000000008E-2</v>
      </c>
      <c r="G182" s="52">
        <f t="shared" si="5"/>
        <v>0.21951219512195141</v>
      </c>
    </row>
    <row r="183" spans="1:7" x14ac:dyDescent="0.2">
      <c r="A183" s="26" t="s">
        <v>248</v>
      </c>
      <c r="B183" s="48">
        <v>1.85</v>
      </c>
      <c r="F183" s="52">
        <f t="shared" si="4"/>
        <v>0.20000000000000018</v>
      </c>
      <c r="G183" s="52">
        <f t="shared" si="5"/>
        <v>0.48780487804878098</v>
      </c>
    </row>
    <row r="184" spans="1:7" x14ac:dyDescent="0.2">
      <c r="A184" t="s">
        <v>178</v>
      </c>
      <c r="B184" s="48">
        <v>1.81</v>
      </c>
      <c r="F184" s="52">
        <f t="shared" si="4"/>
        <v>0.16000000000000014</v>
      </c>
      <c r="G184" s="52">
        <f t="shared" si="5"/>
        <v>0.39024390243902474</v>
      </c>
    </row>
    <row r="185" spans="1:7" x14ac:dyDescent="0.2">
      <c r="A185" t="s">
        <v>179</v>
      </c>
      <c r="B185" s="48">
        <v>1.83</v>
      </c>
      <c r="F185" s="52">
        <f t="shared" si="4"/>
        <v>0.18000000000000016</v>
      </c>
      <c r="G185" s="52">
        <f t="shared" si="5"/>
        <v>0.43902439024390283</v>
      </c>
    </row>
    <row r="186" spans="1:7" x14ac:dyDescent="0.2">
      <c r="A186" t="s">
        <v>250</v>
      </c>
      <c r="B186" s="48">
        <v>1.71</v>
      </c>
      <c r="F186" s="52">
        <f t="shared" si="4"/>
        <v>6.0000000000000053E-2</v>
      </c>
      <c r="G186" s="52">
        <f t="shared" si="5"/>
        <v>0.14634146341463428</v>
      </c>
    </row>
    <row r="187" spans="1:7" x14ac:dyDescent="0.2">
      <c r="A187" t="s">
        <v>153</v>
      </c>
      <c r="B187" s="48">
        <v>1.79</v>
      </c>
      <c r="F187" s="52">
        <f t="shared" si="4"/>
        <v>0.14000000000000012</v>
      </c>
      <c r="G187" s="52">
        <f t="shared" si="5"/>
        <v>0.34146341463414664</v>
      </c>
    </row>
    <row r="188" spans="1:7" x14ac:dyDescent="0.2">
      <c r="A188" s="65"/>
      <c r="B188" s="48"/>
    </row>
  </sheetData>
  <phoneticPr fontId="0" type="noConversion"/>
  <pageMargins left="0.75" right="0.75" top="1" bottom="1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88"/>
  <sheetViews>
    <sheetView workbookViewId="0">
      <selection activeCell="B31" sqref="B31"/>
    </sheetView>
  </sheetViews>
  <sheetFormatPr baseColWidth="10" defaultColWidth="11.42578125" defaultRowHeight="12.75" x14ac:dyDescent="0.2"/>
  <cols>
    <col min="1" max="1" width="26.140625" customWidth="1"/>
    <col min="2" max="2" width="15.28515625" customWidth="1"/>
    <col min="3" max="3" width="24.5703125" customWidth="1"/>
  </cols>
  <sheetData>
    <row r="1" spans="1:4" ht="27.75" customHeight="1" x14ac:dyDescent="0.2">
      <c r="A1" s="75" t="s">
        <v>351</v>
      </c>
      <c r="B1" s="12" t="s">
        <v>350</v>
      </c>
      <c r="C1" s="79" t="s">
        <v>162</v>
      </c>
      <c r="D1" t="s">
        <v>341</v>
      </c>
    </row>
    <row r="2" spans="1:4" x14ac:dyDescent="0.2">
      <c r="A2" t="s">
        <v>203</v>
      </c>
      <c r="B2" s="67">
        <v>0</v>
      </c>
    </row>
    <row r="3" spans="1:4" x14ac:dyDescent="0.2">
      <c r="A3" t="s">
        <v>308</v>
      </c>
      <c r="B3" s="67">
        <v>4.8780487804878092E-2</v>
      </c>
    </row>
    <row r="4" spans="1:4" x14ac:dyDescent="0.2">
      <c r="A4" t="s">
        <v>331</v>
      </c>
      <c r="B4" s="67">
        <v>4.8780487804878092E-2</v>
      </c>
    </row>
    <row r="5" spans="1:4" x14ac:dyDescent="0.2">
      <c r="A5" t="s">
        <v>146</v>
      </c>
      <c r="B5" s="67">
        <v>7.3170731707317138E-2</v>
      </c>
    </row>
    <row r="6" spans="1:4" x14ac:dyDescent="0.2">
      <c r="A6" t="s">
        <v>148</v>
      </c>
      <c r="B6" s="67">
        <v>7.3170731707317138E-2</v>
      </c>
    </row>
    <row r="7" spans="1:4" x14ac:dyDescent="0.2">
      <c r="A7" s="27" t="s">
        <v>310</v>
      </c>
      <c r="B7" s="67">
        <v>9.7560975609756184E-2</v>
      </c>
    </row>
    <row r="8" spans="1:4" x14ac:dyDescent="0.2">
      <c r="A8" t="s">
        <v>202</v>
      </c>
      <c r="B8" s="67">
        <v>9.7560975609756184E-2</v>
      </c>
    </row>
    <row r="9" spans="1:4" x14ac:dyDescent="0.2">
      <c r="A9" t="s">
        <v>303</v>
      </c>
      <c r="B9" s="67">
        <v>9.7560975609756184E-2</v>
      </c>
    </row>
    <row r="10" spans="1:4" x14ac:dyDescent="0.2">
      <c r="A10" s="27" t="s">
        <v>157</v>
      </c>
      <c r="B10" s="67">
        <v>0.12195121951219524</v>
      </c>
    </row>
    <row r="11" spans="1:4" x14ac:dyDescent="0.2">
      <c r="A11" t="s">
        <v>120</v>
      </c>
      <c r="B11" s="67">
        <v>0.12195121951219524</v>
      </c>
    </row>
    <row r="12" spans="1:4" x14ac:dyDescent="0.2">
      <c r="A12" t="s">
        <v>286</v>
      </c>
      <c r="B12" s="67">
        <v>0.12195121951219524</v>
      </c>
    </row>
    <row r="13" spans="1:4" x14ac:dyDescent="0.2">
      <c r="A13" t="s">
        <v>245</v>
      </c>
      <c r="B13" s="67">
        <v>0.12195121951219524</v>
      </c>
    </row>
    <row r="14" spans="1:4" x14ac:dyDescent="0.2">
      <c r="A14" t="s">
        <v>325</v>
      </c>
      <c r="B14" s="67">
        <v>0.14634146341463428</v>
      </c>
    </row>
    <row r="15" spans="1:4" x14ac:dyDescent="0.2">
      <c r="A15" t="s">
        <v>250</v>
      </c>
      <c r="B15" s="67">
        <v>0.14634146341463428</v>
      </c>
    </row>
    <row r="16" spans="1:4" x14ac:dyDescent="0.2">
      <c r="A16" t="s">
        <v>307</v>
      </c>
      <c r="B16" s="67">
        <v>0.17073170731707332</v>
      </c>
    </row>
    <row r="17" spans="1:2" x14ac:dyDescent="0.2">
      <c r="A17" t="s">
        <v>189</v>
      </c>
      <c r="B17" s="67">
        <v>0.17073170731707332</v>
      </c>
    </row>
    <row r="18" spans="1:2" x14ac:dyDescent="0.2">
      <c r="A18" t="s">
        <v>175</v>
      </c>
      <c r="B18" s="67">
        <v>0.17073170731707332</v>
      </c>
    </row>
    <row r="19" spans="1:2" x14ac:dyDescent="0.2">
      <c r="A19" s="27" t="s">
        <v>158</v>
      </c>
      <c r="B19" s="67">
        <v>0.19512195121951237</v>
      </c>
    </row>
    <row r="20" spans="1:2" x14ac:dyDescent="0.2">
      <c r="A20" t="s">
        <v>197</v>
      </c>
      <c r="B20" s="67">
        <v>0.19512195121951237</v>
      </c>
    </row>
    <row r="21" spans="1:2" x14ac:dyDescent="0.2">
      <c r="A21" t="s">
        <v>275</v>
      </c>
      <c r="B21" s="67">
        <v>0.19512195121951237</v>
      </c>
    </row>
    <row r="22" spans="1:2" x14ac:dyDescent="0.2">
      <c r="A22" t="s">
        <v>235</v>
      </c>
      <c r="B22" s="67">
        <v>0.19512195121951237</v>
      </c>
    </row>
    <row r="23" spans="1:2" x14ac:dyDescent="0.2">
      <c r="A23" t="s">
        <v>299</v>
      </c>
      <c r="B23" s="67">
        <v>0.19512195121951237</v>
      </c>
    </row>
    <row r="24" spans="1:2" x14ac:dyDescent="0.2">
      <c r="A24" s="27" t="s">
        <v>228</v>
      </c>
      <c r="B24" s="67">
        <v>0.21951219512195141</v>
      </c>
    </row>
    <row r="25" spans="1:2" x14ac:dyDescent="0.2">
      <c r="A25" t="s">
        <v>252</v>
      </c>
      <c r="B25" s="67">
        <v>0.21951219512195141</v>
      </c>
    </row>
    <row r="26" spans="1:2" x14ac:dyDescent="0.2">
      <c r="A26" t="s">
        <v>198</v>
      </c>
      <c r="B26" s="67">
        <v>0.21951219512195141</v>
      </c>
    </row>
    <row r="27" spans="1:2" x14ac:dyDescent="0.2">
      <c r="A27" t="s">
        <v>224</v>
      </c>
      <c r="B27" s="67">
        <v>0.21951219512195141</v>
      </c>
    </row>
    <row r="28" spans="1:2" x14ac:dyDescent="0.2">
      <c r="A28" t="s">
        <v>260</v>
      </c>
      <c r="B28" s="67">
        <v>0.21951219512195141</v>
      </c>
    </row>
    <row r="29" spans="1:2" x14ac:dyDescent="0.2">
      <c r="A29" t="s">
        <v>283</v>
      </c>
      <c r="B29" s="67">
        <v>0.21951219512195141</v>
      </c>
    </row>
    <row r="30" spans="1:2" x14ac:dyDescent="0.2">
      <c r="A30" t="s">
        <v>294</v>
      </c>
      <c r="B30" s="67">
        <v>0.21951219512195141</v>
      </c>
    </row>
    <row r="31" spans="1:2" x14ac:dyDescent="0.2">
      <c r="A31" t="s">
        <v>182</v>
      </c>
      <c r="B31" s="67">
        <v>0.21951219512195141</v>
      </c>
    </row>
    <row r="32" spans="1:2" x14ac:dyDescent="0.2">
      <c r="A32" t="s">
        <v>183</v>
      </c>
      <c r="B32" s="67">
        <v>0.21951219512195141</v>
      </c>
    </row>
    <row r="33" spans="1:2" x14ac:dyDescent="0.2">
      <c r="A33" t="s">
        <v>152</v>
      </c>
      <c r="B33" s="67">
        <v>0.24390243902439049</v>
      </c>
    </row>
    <row r="34" spans="1:2" x14ac:dyDescent="0.2">
      <c r="A34" t="s">
        <v>285</v>
      </c>
      <c r="B34" s="67">
        <v>0.24390243902439049</v>
      </c>
    </row>
    <row r="35" spans="1:2" x14ac:dyDescent="0.2">
      <c r="A35" t="s">
        <v>326</v>
      </c>
      <c r="B35" s="67">
        <v>0.24390243902439049</v>
      </c>
    </row>
    <row r="36" spans="1:2" x14ac:dyDescent="0.2">
      <c r="A36" t="s">
        <v>290</v>
      </c>
      <c r="B36" s="67">
        <v>0.24390243902439049</v>
      </c>
    </row>
    <row r="37" spans="1:2" x14ac:dyDescent="0.2">
      <c r="A37" t="s">
        <v>288</v>
      </c>
      <c r="B37" s="67">
        <v>0.24390243902439049</v>
      </c>
    </row>
    <row r="38" spans="1:2" x14ac:dyDescent="0.2">
      <c r="A38" t="s">
        <v>320</v>
      </c>
      <c r="B38" s="67">
        <v>0.24390243902439049</v>
      </c>
    </row>
    <row r="39" spans="1:2" x14ac:dyDescent="0.2">
      <c r="A39" t="s">
        <v>236</v>
      </c>
      <c r="B39" s="67">
        <v>0.24390243902439049</v>
      </c>
    </row>
    <row r="40" spans="1:2" x14ac:dyDescent="0.2">
      <c r="A40" s="27" t="s">
        <v>266</v>
      </c>
      <c r="B40" s="67">
        <v>0.26829268292682951</v>
      </c>
    </row>
    <row r="41" spans="1:2" x14ac:dyDescent="0.2">
      <c r="A41" t="s">
        <v>217</v>
      </c>
      <c r="B41" s="67">
        <v>0.26829268292682951</v>
      </c>
    </row>
    <row r="42" spans="1:2" x14ac:dyDescent="0.2">
      <c r="A42" t="s">
        <v>229</v>
      </c>
      <c r="B42" s="67">
        <v>0.26829268292682951</v>
      </c>
    </row>
    <row r="43" spans="1:2" x14ac:dyDescent="0.2">
      <c r="A43" t="s">
        <v>210</v>
      </c>
      <c r="B43" s="67">
        <v>0.26829268292682951</v>
      </c>
    </row>
    <row r="44" spans="1:2" x14ac:dyDescent="0.2">
      <c r="A44" t="s">
        <v>201</v>
      </c>
      <c r="B44" s="67">
        <v>0.26829268292682951</v>
      </c>
    </row>
    <row r="45" spans="1:2" x14ac:dyDescent="0.2">
      <c r="A45" t="s">
        <v>130</v>
      </c>
      <c r="B45" s="67">
        <v>0.26829268292682951</v>
      </c>
    </row>
    <row r="46" spans="1:2" x14ac:dyDescent="0.2">
      <c r="A46" t="s">
        <v>174</v>
      </c>
      <c r="B46" s="67">
        <v>0.26829268292682951</v>
      </c>
    </row>
    <row r="47" spans="1:2" x14ac:dyDescent="0.2">
      <c r="A47" t="s">
        <v>262</v>
      </c>
      <c r="B47" s="67">
        <v>0.26829268292682951</v>
      </c>
    </row>
    <row r="48" spans="1:2" x14ac:dyDescent="0.2">
      <c r="A48" t="s">
        <v>318</v>
      </c>
      <c r="B48" s="67">
        <v>0.26829268292682951</v>
      </c>
    </row>
    <row r="49" spans="1:2" x14ac:dyDescent="0.2">
      <c r="A49" t="s">
        <v>216</v>
      </c>
      <c r="B49" s="67">
        <v>0.29268292682926855</v>
      </c>
    </row>
    <row r="50" spans="1:2" x14ac:dyDescent="0.2">
      <c r="A50" t="s">
        <v>322</v>
      </c>
      <c r="B50" s="67">
        <v>0.29268292682926855</v>
      </c>
    </row>
    <row r="51" spans="1:2" x14ac:dyDescent="0.2">
      <c r="A51" t="s">
        <v>272</v>
      </c>
      <c r="B51" s="67">
        <v>0.29268292682926855</v>
      </c>
    </row>
    <row r="52" spans="1:2" x14ac:dyDescent="0.2">
      <c r="A52" t="s">
        <v>249</v>
      </c>
      <c r="B52" s="67">
        <v>0.29268292682926855</v>
      </c>
    </row>
    <row r="53" spans="1:2" x14ac:dyDescent="0.2">
      <c r="A53" t="s">
        <v>209</v>
      </c>
      <c r="B53" s="67">
        <v>0.29268292682926855</v>
      </c>
    </row>
    <row r="54" spans="1:2" x14ac:dyDescent="0.2">
      <c r="A54" t="s">
        <v>173</v>
      </c>
      <c r="B54" s="67">
        <v>0.29268292682926855</v>
      </c>
    </row>
    <row r="55" spans="1:2" x14ac:dyDescent="0.2">
      <c r="A55" t="s">
        <v>277</v>
      </c>
      <c r="B55" s="67">
        <v>0.29268292682926855</v>
      </c>
    </row>
    <row r="56" spans="1:2" x14ac:dyDescent="0.2">
      <c r="A56" t="s">
        <v>239</v>
      </c>
      <c r="B56" s="67">
        <v>0.29268292682926855</v>
      </c>
    </row>
    <row r="57" spans="1:2" x14ac:dyDescent="0.2">
      <c r="A57" t="s">
        <v>284</v>
      </c>
      <c r="B57" s="67">
        <v>0.29268292682926855</v>
      </c>
    </row>
    <row r="58" spans="1:2" x14ac:dyDescent="0.2">
      <c r="A58" t="s">
        <v>240</v>
      </c>
      <c r="B58" s="67">
        <v>0.29268292682926855</v>
      </c>
    </row>
    <row r="59" spans="1:2" x14ac:dyDescent="0.2">
      <c r="A59" t="s">
        <v>279</v>
      </c>
      <c r="B59" s="67">
        <v>0.29268292682926855</v>
      </c>
    </row>
    <row r="60" spans="1:2" x14ac:dyDescent="0.2">
      <c r="A60" t="s">
        <v>297</v>
      </c>
      <c r="B60" s="67">
        <v>0.29268292682926855</v>
      </c>
    </row>
    <row r="61" spans="1:2" x14ac:dyDescent="0.2">
      <c r="A61" t="s">
        <v>300</v>
      </c>
      <c r="B61" s="67">
        <v>0.29268292682926855</v>
      </c>
    </row>
    <row r="62" spans="1:2" x14ac:dyDescent="0.2">
      <c r="A62" t="s">
        <v>243</v>
      </c>
      <c r="B62" s="67">
        <v>0.29268292682926855</v>
      </c>
    </row>
    <row r="63" spans="1:2" x14ac:dyDescent="0.2">
      <c r="A63" t="s">
        <v>212</v>
      </c>
      <c r="B63" s="67">
        <v>0.3170731707317076</v>
      </c>
    </row>
    <row r="64" spans="1:2" x14ac:dyDescent="0.2">
      <c r="A64" t="s">
        <v>121</v>
      </c>
      <c r="B64" s="67">
        <v>0.3170731707317076</v>
      </c>
    </row>
    <row r="65" spans="1:2" x14ac:dyDescent="0.2">
      <c r="A65" t="s">
        <v>122</v>
      </c>
      <c r="B65" s="67">
        <v>0.3170731707317076</v>
      </c>
    </row>
    <row r="66" spans="1:2" x14ac:dyDescent="0.2">
      <c r="A66" t="s">
        <v>192</v>
      </c>
      <c r="B66" s="67">
        <v>0.3170731707317076</v>
      </c>
    </row>
    <row r="67" spans="1:2" x14ac:dyDescent="0.2">
      <c r="A67" t="s">
        <v>259</v>
      </c>
      <c r="B67" s="67">
        <v>0.3170731707317076</v>
      </c>
    </row>
    <row r="68" spans="1:2" x14ac:dyDescent="0.2">
      <c r="A68" t="s">
        <v>281</v>
      </c>
      <c r="B68" s="67">
        <v>0.3170731707317076</v>
      </c>
    </row>
    <row r="69" spans="1:2" x14ac:dyDescent="0.2">
      <c r="A69" t="s">
        <v>302</v>
      </c>
      <c r="B69" s="67">
        <v>0.3170731707317076</v>
      </c>
    </row>
    <row r="70" spans="1:2" x14ac:dyDescent="0.2">
      <c r="A70" t="s">
        <v>304</v>
      </c>
      <c r="B70" s="67">
        <v>0.3170731707317076</v>
      </c>
    </row>
    <row r="71" spans="1:2" x14ac:dyDescent="0.2">
      <c r="A71" t="s">
        <v>313</v>
      </c>
      <c r="B71" s="67">
        <v>0.3170731707317076</v>
      </c>
    </row>
    <row r="72" spans="1:2" x14ac:dyDescent="0.2">
      <c r="A72" s="27" t="s">
        <v>222</v>
      </c>
      <c r="B72" s="67">
        <v>0.34146341463414664</v>
      </c>
    </row>
    <row r="73" spans="1:2" x14ac:dyDescent="0.2">
      <c r="A73" s="27" t="s">
        <v>159</v>
      </c>
      <c r="B73" s="67">
        <v>0.34146341463414664</v>
      </c>
    </row>
    <row r="74" spans="1:2" x14ac:dyDescent="0.2">
      <c r="A74" t="s">
        <v>119</v>
      </c>
      <c r="B74" s="67">
        <v>0.34146341463414664</v>
      </c>
    </row>
    <row r="75" spans="1:2" x14ac:dyDescent="0.2">
      <c r="A75" t="s">
        <v>124</v>
      </c>
      <c r="B75" s="67">
        <v>0.34146341463414664</v>
      </c>
    </row>
    <row r="76" spans="1:2" x14ac:dyDescent="0.2">
      <c r="A76" t="s">
        <v>151</v>
      </c>
      <c r="B76" s="67">
        <v>0.34146341463414664</v>
      </c>
    </row>
    <row r="77" spans="1:2" x14ac:dyDescent="0.2">
      <c r="A77" t="s">
        <v>187</v>
      </c>
      <c r="B77" s="67">
        <v>0.34146341463414664</v>
      </c>
    </row>
    <row r="78" spans="1:2" x14ac:dyDescent="0.2">
      <c r="A78" t="s">
        <v>171</v>
      </c>
      <c r="B78" s="67">
        <v>0.34146341463414664</v>
      </c>
    </row>
    <row r="79" spans="1:2" x14ac:dyDescent="0.2">
      <c r="A79" t="s">
        <v>167</v>
      </c>
      <c r="B79" s="67">
        <v>0.34146341463414664</v>
      </c>
    </row>
    <row r="80" spans="1:2" x14ac:dyDescent="0.2">
      <c r="A80" t="s">
        <v>291</v>
      </c>
      <c r="B80" s="67">
        <v>0.34146341463414664</v>
      </c>
    </row>
    <row r="81" spans="1:2" x14ac:dyDescent="0.2">
      <c r="A81" t="s">
        <v>327</v>
      </c>
      <c r="B81" s="67">
        <v>0.34146341463414664</v>
      </c>
    </row>
    <row r="82" spans="1:2" x14ac:dyDescent="0.2">
      <c r="A82" t="s">
        <v>153</v>
      </c>
      <c r="B82" s="67">
        <v>0.34146341463414664</v>
      </c>
    </row>
    <row r="83" spans="1:2" x14ac:dyDescent="0.2">
      <c r="A83" s="27" t="s">
        <v>264</v>
      </c>
      <c r="B83" s="67">
        <v>0.36585365853658569</v>
      </c>
    </row>
    <row r="84" spans="1:2" x14ac:dyDescent="0.2">
      <c r="A84" s="27" t="s">
        <v>160</v>
      </c>
      <c r="B84" s="67">
        <v>0.36585365853658569</v>
      </c>
    </row>
    <row r="85" spans="1:2" x14ac:dyDescent="0.2">
      <c r="A85" t="s">
        <v>254</v>
      </c>
      <c r="B85" s="67">
        <v>0.36585365853658569</v>
      </c>
    </row>
    <row r="86" spans="1:2" x14ac:dyDescent="0.2">
      <c r="A86" t="s">
        <v>268</v>
      </c>
      <c r="B86" s="67">
        <v>0.36585365853658569</v>
      </c>
    </row>
    <row r="87" spans="1:2" x14ac:dyDescent="0.2">
      <c r="A87" t="s">
        <v>200</v>
      </c>
      <c r="B87" s="67">
        <v>0.36585365853658569</v>
      </c>
    </row>
    <row r="88" spans="1:2" x14ac:dyDescent="0.2">
      <c r="A88" t="s">
        <v>207</v>
      </c>
      <c r="B88" s="67">
        <v>0.36585365853658569</v>
      </c>
    </row>
    <row r="89" spans="1:2" x14ac:dyDescent="0.2">
      <c r="A89" t="s">
        <v>186</v>
      </c>
      <c r="B89" s="67">
        <v>0.36585365853658569</v>
      </c>
    </row>
    <row r="90" spans="1:2" x14ac:dyDescent="0.2">
      <c r="A90" t="s">
        <v>261</v>
      </c>
      <c r="B90" s="67">
        <v>0.36585365853658569</v>
      </c>
    </row>
    <row r="91" spans="1:2" x14ac:dyDescent="0.2">
      <c r="A91" t="s">
        <v>276</v>
      </c>
      <c r="B91" s="67">
        <v>0.36585365853658569</v>
      </c>
    </row>
    <row r="92" spans="1:2" x14ac:dyDescent="0.2">
      <c r="A92" t="s">
        <v>282</v>
      </c>
      <c r="B92" s="67">
        <v>0.36585365853658569</v>
      </c>
    </row>
    <row r="93" spans="1:2" x14ac:dyDescent="0.2">
      <c r="A93" t="s">
        <v>293</v>
      </c>
      <c r="B93" s="67">
        <v>0.36585365853658569</v>
      </c>
    </row>
    <row r="94" spans="1:2" x14ac:dyDescent="0.2">
      <c r="A94" t="s">
        <v>298</v>
      </c>
      <c r="B94" s="67">
        <v>0.36585365853658569</v>
      </c>
    </row>
    <row r="95" spans="1:2" x14ac:dyDescent="0.2">
      <c r="A95" t="s">
        <v>296</v>
      </c>
      <c r="B95" s="67">
        <v>0.36585365853658569</v>
      </c>
    </row>
    <row r="96" spans="1:2" x14ac:dyDescent="0.2">
      <c r="A96" t="s">
        <v>147</v>
      </c>
      <c r="B96" s="67">
        <v>0.36585365853658569</v>
      </c>
    </row>
    <row r="97" spans="1:2" x14ac:dyDescent="0.2">
      <c r="A97" s="27" t="s">
        <v>251</v>
      </c>
      <c r="B97" s="67">
        <v>0.39024390243902474</v>
      </c>
    </row>
    <row r="98" spans="1:2" x14ac:dyDescent="0.2">
      <c r="A98" t="s">
        <v>274</v>
      </c>
      <c r="B98" s="67">
        <v>0.39024390243902474</v>
      </c>
    </row>
    <row r="99" spans="1:2" x14ac:dyDescent="0.2">
      <c r="A99" t="s">
        <v>196</v>
      </c>
      <c r="B99" s="67">
        <v>0.39024390243902474</v>
      </c>
    </row>
    <row r="100" spans="1:2" x14ac:dyDescent="0.2">
      <c r="A100" t="s">
        <v>191</v>
      </c>
      <c r="B100" s="67">
        <v>0.39024390243902474</v>
      </c>
    </row>
    <row r="101" spans="1:2" x14ac:dyDescent="0.2">
      <c r="A101" t="s">
        <v>258</v>
      </c>
      <c r="B101" s="67">
        <v>0.39024390243902474</v>
      </c>
    </row>
    <row r="102" spans="1:2" x14ac:dyDescent="0.2">
      <c r="A102" t="s">
        <v>169</v>
      </c>
      <c r="B102" s="67">
        <v>0.39024390243902474</v>
      </c>
    </row>
    <row r="103" spans="1:2" x14ac:dyDescent="0.2">
      <c r="A103" t="s">
        <v>289</v>
      </c>
      <c r="B103" s="67">
        <v>0.39024390243902474</v>
      </c>
    </row>
    <row r="104" spans="1:2" x14ac:dyDescent="0.2">
      <c r="A104" t="s">
        <v>316</v>
      </c>
      <c r="B104" s="67">
        <v>0.39024390243902474</v>
      </c>
    </row>
    <row r="105" spans="1:2" x14ac:dyDescent="0.2">
      <c r="A105" t="s">
        <v>238</v>
      </c>
      <c r="B105" s="67">
        <v>0.39024390243902474</v>
      </c>
    </row>
    <row r="106" spans="1:2" x14ac:dyDescent="0.2">
      <c r="A106" t="s">
        <v>145</v>
      </c>
      <c r="B106" s="67">
        <v>0.39024390243902474</v>
      </c>
    </row>
    <row r="107" spans="1:2" x14ac:dyDescent="0.2">
      <c r="A107" t="s">
        <v>188</v>
      </c>
      <c r="B107" s="67">
        <v>0.39024390243902474</v>
      </c>
    </row>
    <row r="108" spans="1:2" x14ac:dyDescent="0.2">
      <c r="A108" t="s">
        <v>176</v>
      </c>
      <c r="B108" s="67">
        <v>0.39024390243902474</v>
      </c>
    </row>
    <row r="109" spans="1:2" x14ac:dyDescent="0.2">
      <c r="A109" t="s">
        <v>178</v>
      </c>
      <c r="B109" s="67">
        <v>0.39024390243902474</v>
      </c>
    </row>
    <row r="110" spans="1:2" x14ac:dyDescent="0.2">
      <c r="A110" s="27" t="s">
        <v>154</v>
      </c>
      <c r="B110" s="67">
        <v>0.41463414634146378</v>
      </c>
    </row>
    <row r="111" spans="1:2" x14ac:dyDescent="0.2">
      <c r="A111" t="s">
        <v>253</v>
      </c>
      <c r="B111" s="67">
        <v>0.41463414634146378</v>
      </c>
    </row>
    <row r="112" spans="1:2" x14ac:dyDescent="0.2">
      <c r="A112" t="s">
        <v>273</v>
      </c>
      <c r="B112" s="67">
        <v>0.41463414634146378</v>
      </c>
    </row>
    <row r="113" spans="1:2" x14ac:dyDescent="0.2">
      <c r="A113" t="s">
        <v>256</v>
      </c>
      <c r="B113" s="67">
        <v>0.41463414634146378</v>
      </c>
    </row>
    <row r="114" spans="1:2" x14ac:dyDescent="0.2">
      <c r="A114" t="s">
        <v>257</v>
      </c>
      <c r="B114" s="67">
        <v>0.41463414634146378</v>
      </c>
    </row>
    <row r="115" spans="1:2" x14ac:dyDescent="0.2">
      <c r="A115" t="s">
        <v>168</v>
      </c>
      <c r="B115" s="67">
        <v>0.41463414634146378</v>
      </c>
    </row>
    <row r="116" spans="1:2" x14ac:dyDescent="0.2">
      <c r="A116" t="s">
        <v>278</v>
      </c>
      <c r="B116" s="67">
        <v>0.41463414634146378</v>
      </c>
    </row>
    <row r="117" spans="1:2" x14ac:dyDescent="0.2">
      <c r="A117" t="s">
        <v>287</v>
      </c>
      <c r="B117" s="67">
        <v>0.41463414634146378</v>
      </c>
    </row>
    <row r="118" spans="1:2" x14ac:dyDescent="0.2">
      <c r="A118" t="s">
        <v>306</v>
      </c>
      <c r="B118" s="67">
        <v>0.41463414634146378</v>
      </c>
    </row>
    <row r="119" spans="1:2" x14ac:dyDescent="0.2">
      <c r="A119" t="s">
        <v>305</v>
      </c>
      <c r="B119" s="67">
        <v>0.41463414634146378</v>
      </c>
    </row>
    <row r="120" spans="1:2" x14ac:dyDescent="0.2">
      <c r="A120" t="s">
        <v>241</v>
      </c>
      <c r="B120" s="67">
        <v>0.41463414634146378</v>
      </c>
    </row>
    <row r="121" spans="1:2" x14ac:dyDescent="0.2">
      <c r="A121" t="s">
        <v>270</v>
      </c>
      <c r="B121" s="67">
        <v>0.41463414634146378</v>
      </c>
    </row>
    <row r="122" spans="1:2" x14ac:dyDescent="0.2">
      <c r="A122" t="s">
        <v>271</v>
      </c>
      <c r="B122" s="67">
        <v>0.43902439024390283</v>
      </c>
    </row>
    <row r="123" spans="1:2" x14ac:dyDescent="0.2">
      <c r="A123" t="s">
        <v>208</v>
      </c>
      <c r="B123" s="67">
        <v>0.43902439024390283</v>
      </c>
    </row>
    <row r="124" spans="1:2" x14ac:dyDescent="0.2">
      <c r="A124" t="s">
        <v>184</v>
      </c>
      <c r="B124" s="67">
        <v>0.43902439024390283</v>
      </c>
    </row>
    <row r="125" spans="1:2" x14ac:dyDescent="0.2">
      <c r="A125" t="s">
        <v>233</v>
      </c>
      <c r="B125" s="67">
        <v>0.43902439024390283</v>
      </c>
    </row>
    <row r="126" spans="1:2" x14ac:dyDescent="0.2">
      <c r="A126" t="s">
        <v>170</v>
      </c>
      <c r="B126" s="67">
        <v>0.43902439024390283</v>
      </c>
    </row>
    <row r="127" spans="1:2" x14ac:dyDescent="0.2">
      <c r="A127" t="s">
        <v>292</v>
      </c>
      <c r="B127" s="67">
        <v>0.43902439024390283</v>
      </c>
    </row>
    <row r="128" spans="1:2" x14ac:dyDescent="0.2">
      <c r="A128" t="s">
        <v>181</v>
      </c>
      <c r="B128" s="67">
        <v>0.43902439024390283</v>
      </c>
    </row>
    <row r="129" spans="1:2" x14ac:dyDescent="0.2">
      <c r="A129" t="s">
        <v>177</v>
      </c>
      <c r="B129" s="67">
        <v>0.43902439024390283</v>
      </c>
    </row>
    <row r="130" spans="1:2" x14ac:dyDescent="0.2">
      <c r="A130" t="s">
        <v>179</v>
      </c>
      <c r="B130" s="67">
        <v>0.43902439024390283</v>
      </c>
    </row>
    <row r="131" spans="1:2" x14ac:dyDescent="0.2">
      <c r="A131" t="s">
        <v>218</v>
      </c>
      <c r="B131" s="67">
        <v>0.46341463414634188</v>
      </c>
    </row>
    <row r="132" spans="1:2" x14ac:dyDescent="0.2">
      <c r="A132" t="s">
        <v>199</v>
      </c>
      <c r="B132" s="67">
        <v>0.46341463414634188</v>
      </c>
    </row>
    <row r="133" spans="1:2" x14ac:dyDescent="0.2">
      <c r="A133" t="s">
        <v>131</v>
      </c>
      <c r="B133" s="67">
        <v>0.46341463414634188</v>
      </c>
    </row>
    <row r="134" spans="1:2" x14ac:dyDescent="0.2">
      <c r="A134" t="s">
        <v>185</v>
      </c>
      <c r="B134" s="67">
        <v>0.46341463414634188</v>
      </c>
    </row>
    <row r="135" spans="1:2" x14ac:dyDescent="0.2">
      <c r="A135" t="s">
        <v>319</v>
      </c>
      <c r="B135" s="67">
        <v>0.46341463414634188</v>
      </c>
    </row>
    <row r="136" spans="1:2" x14ac:dyDescent="0.2">
      <c r="A136" s="27" t="s">
        <v>314</v>
      </c>
      <c r="B136" s="67">
        <v>0.48780487804878098</v>
      </c>
    </row>
    <row r="137" spans="1:2" x14ac:dyDescent="0.2">
      <c r="A137" s="27" t="s">
        <v>267</v>
      </c>
      <c r="B137" s="67">
        <v>0.48780487804878098</v>
      </c>
    </row>
    <row r="138" spans="1:2" x14ac:dyDescent="0.2">
      <c r="A138" t="s">
        <v>323</v>
      </c>
      <c r="B138" s="67">
        <v>0.48780487804878098</v>
      </c>
    </row>
    <row r="139" spans="1:2" x14ac:dyDescent="0.2">
      <c r="A139" t="s">
        <v>193</v>
      </c>
      <c r="B139" s="67">
        <v>0.48780487804878098</v>
      </c>
    </row>
    <row r="140" spans="1:2" x14ac:dyDescent="0.2">
      <c r="A140" t="s">
        <v>172</v>
      </c>
      <c r="B140" s="67">
        <v>0.48780487804878098</v>
      </c>
    </row>
    <row r="141" spans="1:2" x14ac:dyDescent="0.2">
      <c r="A141" t="s">
        <v>317</v>
      </c>
      <c r="B141" s="67">
        <v>0.48780487804878098</v>
      </c>
    </row>
    <row r="142" spans="1:2" x14ac:dyDescent="0.2">
      <c r="A142" t="s">
        <v>312</v>
      </c>
      <c r="B142" s="67">
        <v>0.48780487804878098</v>
      </c>
    </row>
    <row r="143" spans="1:2" x14ac:dyDescent="0.2">
      <c r="A143" s="26" t="s">
        <v>248</v>
      </c>
      <c r="B143" s="67">
        <v>0.48780487804878098</v>
      </c>
    </row>
    <row r="144" spans="1:2" x14ac:dyDescent="0.2">
      <c r="A144" s="27" t="s">
        <v>220</v>
      </c>
      <c r="B144" s="67">
        <v>0.51219512195121997</v>
      </c>
    </row>
    <row r="145" spans="1:2" x14ac:dyDescent="0.2">
      <c r="A145" t="s">
        <v>219</v>
      </c>
      <c r="B145" s="67">
        <v>0.51219512195121997</v>
      </c>
    </row>
    <row r="146" spans="1:2" x14ac:dyDescent="0.2">
      <c r="A146" t="s">
        <v>204</v>
      </c>
      <c r="B146" s="67">
        <v>0.51219512195121997</v>
      </c>
    </row>
    <row r="147" spans="1:2" x14ac:dyDescent="0.2">
      <c r="A147" t="s">
        <v>237</v>
      </c>
      <c r="B147" s="67">
        <v>0.51219512195121997</v>
      </c>
    </row>
    <row r="148" spans="1:2" x14ac:dyDescent="0.2">
      <c r="A148" t="s">
        <v>295</v>
      </c>
      <c r="B148" s="67">
        <v>0.51219512195121997</v>
      </c>
    </row>
    <row r="149" spans="1:2" x14ac:dyDescent="0.2">
      <c r="A149" t="s">
        <v>213</v>
      </c>
      <c r="B149" s="67">
        <v>0.53658536585365901</v>
      </c>
    </row>
    <row r="150" spans="1:2" x14ac:dyDescent="0.2">
      <c r="A150" t="s">
        <v>231</v>
      </c>
      <c r="B150" s="67">
        <v>0.53658536585365901</v>
      </c>
    </row>
    <row r="151" spans="1:2" x14ac:dyDescent="0.2">
      <c r="A151" t="s">
        <v>311</v>
      </c>
      <c r="B151" s="67">
        <v>0.53658536585365901</v>
      </c>
    </row>
    <row r="152" spans="1:2" x14ac:dyDescent="0.2">
      <c r="A152" t="s">
        <v>247</v>
      </c>
      <c r="B152" s="67">
        <v>0.53658536585365901</v>
      </c>
    </row>
    <row r="153" spans="1:2" x14ac:dyDescent="0.2">
      <c r="A153" s="27" t="s">
        <v>221</v>
      </c>
      <c r="B153" s="67">
        <v>0.5609756097560975</v>
      </c>
    </row>
    <row r="154" spans="1:2" x14ac:dyDescent="0.2">
      <c r="A154" s="27" t="s">
        <v>156</v>
      </c>
      <c r="B154" s="67">
        <v>0.5609756097560975</v>
      </c>
    </row>
    <row r="155" spans="1:2" x14ac:dyDescent="0.2">
      <c r="A155" t="s">
        <v>206</v>
      </c>
      <c r="B155" s="67">
        <v>0.5609756097560975</v>
      </c>
    </row>
    <row r="156" spans="1:2" x14ac:dyDescent="0.2">
      <c r="A156" t="s">
        <v>234</v>
      </c>
      <c r="B156" s="67">
        <v>0.5609756097560975</v>
      </c>
    </row>
    <row r="157" spans="1:2" x14ac:dyDescent="0.2">
      <c r="A157" t="s">
        <v>301</v>
      </c>
      <c r="B157" s="67">
        <v>0.5609756097560975</v>
      </c>
    </row>
    <row r="158" spans="1:2" x14ac:dyDescent="0.2">
      <c r="A158" t="s">
        <v>123</v>
      </c>
      <c r="B158" s="67">
        <v>0.58536585365853655</v>
      </c>
    </row>
    <row r="159" spans="1:2" x14ac:dyDescent="0.2">
      <c r="A159" t="s">
        <v>205</v>
      </c>
      <c r="B159" s="67">
        <v>0.58536585365853655</v>
      </c>
    </row>
    <row r="160" spans="1:2" x14ac:dyDescent="0.2">
      <c r="A160" t="s">
        <v>150</v>
      </c>
      <c r="B160" s="67">
        <v>0.58536585365853655</v>
      </c>
    </row>
    <row r="161" spans="1:2" x14ac:dyDescent="0.2">
      <c r="A161" t="s">
        <v>194</v>
      </c>
      <c r="B161" s="67">
        <v>0.58536585365853655</v>
      </c>
    </row>
    <row r="162" spans="1:2" x14ac:dyDescent="0.2">
      <c r="A162" t="s">
        <v>280</v>
      </c>
      <c r="B162" s="67">
        <v>0.58536585365853655</v>
      </c>
    </row>
    <row r="163" spans="1:2" x14ac:dyDescent="0.2">
      <c r="A163" t="s">
        <v>242</v>
      </c>
      <c r="B163" s="67">
        <v>0.58536585365853655</v>
      </c>
    </row>
    <row r="164" spans="1:2" x14ac:dyDescent="0.2">
      <c r="A164" t="s">
        <v>246</v>
      </c>
      <c r="B164" s="67">
        <v>0.58536585365853655</v>
      </c>
    </row>
    <row r="165" spans="1:2" x14ac:dyDescent="0.2">
      <c r="A165" s="27" t="s">
        <v>155</v>
      </c>
      <c r="B165" s="67">
        <v>0.6097560975609756</v>
      </c>
    </row>
    <row r="166" spans="1:2" x14ac:dyDescent="0.2">
      <c r="A166" t="s">
        <v>214</v>
      </c>
      <c r="B166" s="67">
        <v>0.6097560975609756</v>
      </c>
    </row>
    <row r="167" spans="1:2" x14ac:dyDescent="0.2">
      <c r="A167" t="s">
        <v>211</v>
      </c>
      <c r="B167" s="67">
        <v>0.6097560975609756</v>
      </c>
    </row>
    <row r="168" spans="1:2" x14ac:dyDescent="0.2">
      <c r="A168" t="s">
        <v>263</v>
      </c>
      <c r="B168" s="67">
        <v>0.6097560975609756</v>
      </c>
    </row>
    <row r="169" spans="1:2" x14ac:dyDescent="0.2">
      <c r="A169" s="27" t="s">
        <v>309</v>
      </c>
      <c r="B169" s="67">
        <v>0.63414634146341464</v>
      </c>
    </row>
    <row r="170" spans="1:2" x14ac:dyDescent="0.2">
      <c r="A170" t="s">
        <v>230</v>
      </c>
      <c r="B170" s="67">
        <v>0.63414634146341464</v>
      </c>
    </row>
    <row r="171" spans="1:2" x14ac:dyDescent="0.2">
      <c r="A171" t="s">
        <v>328</v>
      </c>
      <c r="B171" s="67">
        <v>0.63414634146341464</v>
      </c>
    </row>
    <row r="172" spans="1:2" x14ac:dyDescent="0.2">
      <c r="A172" t="s">
        <v>330</v>
      </c>
      <c r="B172" s="67">
        <v>0.63414634146341464</v>
      </c>
    </row>
    <row r="173" spans="1:2" x14ac:dyDescent="0.2">
      <c r="A173" t="s">
        <v>255</v>
      </c>
      <c r="B173" s="67">
        <v>0.63414634146341464</v>
      </c>
    </row>
    <row r="174" spans="1:2" x14ac:dyDescent="0.2">
      <c r="A174" s="27" t="s">
        <v>195</v>
      </c>
      <c r="B174" s="67">
        <v>0.68292682926829273</v>
      </c>
    </row>
    <row r="175" spans="1:2" x14ac:dyDescent="0.2">
      <c r="A175" t="s">
        <v>149</v>
      </c>
      <c r="B175" s="67">
        <v>0.68292682926829273</v>
      </c>
    </row>
    <row r="176" spans="1:2" x14ac:dyDescent="0.2">
      <c r="A176" s="27" t="s">
        <v>223</v>
      </c>
      <c r="B176" s="67">
        <v>0.70731707317073189</v>
      </c>
    </row>
    <row r="177" spans="1:2" x14ac:dyDescent="0.2">
      <c r="A177" s="27" t="s">
        <v>265</v>
      </c>
      <c r="B177" s="67">
        <v>0.70731707317073189</v>
      </c>
    </row>
    <row r="178" spans="1:2" x14ac:dyDescent="0.2">
      <c r="A178" t="s">
        <v>244</v>
      </c>
      <c r="B178" s="67">
        <v>0.70731707317073189</v>
      </c>
    </row>
    <row r="179" spans="1:2" x14ac:dyDescent="0.2">
      <c r="A179" t="s">
        <v>215</v>
      </c>
      <c r="B179" s="67">
        <v>0.73170731707317094</v>
      </c>
    </row>
    <row r="180" spans="1:2" x14ac:dyDescent="0.2">
      <c r="A180" t="s">
        <v>329</v>
      </c>
      <c r="B180" s="67">
        <v>0.73170731707317094</v>
      </c>
    </row>
    <row r="181" spans="1:2" x14ac:dyDescent="0.2">
      <c r="A181" s="27" t="s">
        <v>227</v>
      </c>
      <c r="B181" s="67">
        <v>0.78048780487804903</v>
      </c>
    </row>
    <row r="182" spans="1:2" x14ac:dyDescent="0.2">
      <c r="A182" t="s">
        <v>269</v>
      </c>
      <c r="B182" s="67">
        <v>0.78048780487804903</v>
      </c>
    </row>
    <row r="183" spans="1:2" x14ac:dyDescent="0.2">
      <c r="A183" s="27" t="s">
        <v>226</v>
      </c>
      <c r="B183" s="67">
        <v>0.82926829268292712</v>
      </c>
    </row>
    <row r="184" spans="1:2" x14ac:dyDescent="0.2">
      <c r="A184" s="27" t="s">
        <v>225</v>
      </c>
      <c r="B184" s="67">
        <v>0.85365853658536617</v>
      </c>
    </row>
    <row r="185" spans="1:2" x14ac:dyDescent="0.2">
      <c r="A185" t="s">
        <v>232</v>
      </c>
      <c r="B185" s="67">
        <v>1</v>
      </c>
    </row>
    <row r="186" spans="1:2" x14ac:dyDescent="0.2">
      <c r="A186" s="65"/>
      <c r="B186" s="67" t="s">
        <v>110</v>
      </c>
    </row>
    <row r="187" spans="1:2" x14ac:dyDescent="0.2">
      <c r="A187" s="26"/>
      <c r="B187" s="26"/>
    </row>
    <row r="188" spans="1:2" x14ac:dyDescent="0.2">
      <c r="A188" s="26"/>
      <c r="B188" s="26"/>
    </row>
  </sheetData>
  <phoneticPr fontId="0" type="noConversion"/>
  <pageMargins left="0.75" right="0.75" top="1" bottom="1" header="0.4921259845" footer="0.4921259845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W50"/>
  <sheetViews>
    <sheetView tabSelected="1" zoomScale="85" workbookViewId="0">
      <selection activeCell="A8" sqref="A8"/>
    </sheetView>
  </sheetViews>
  <sheetFormatPr baseColWidth="10" defaultColWidth="11.42578125" defaultRowHeight="12.75" x14ac:dyDescent="0.2"/>
  <cols>
    <col min="1" max="1" width="26.85546875" customWidth="1"/>
    <col min="2" max="2" width="0.140625" style="26" customWidth="1"/>
    <col min="3" max="4" width="4.140625" customWidth="1"/>
    <col min="5" max="5" width="3.85546875" customWidth="1"/>
    <col min="6" max="7" width="2.140625" customWidth="1"/>
    <col min="8" max="9" width="4.140625" customWidth="1"/>
    <col min="10" max="10" width="2.140625" customWidth="1"/>
    <col min="11" max="12" width="4.140625" customWidth="1"/>
    <col min="13" max="14" width="3.140625" customWidth="1"/>
    <col min="15" max="15" width="3.140625" style="109" customWidth="1"/>
    <col min="16" max="16" width="4.140625" customWidth="1"/>
    <col min="17" max="18" width="3.85546875" style="114" customWidth="1"/>
    <col min="19" max="19" width="5.140625" style="114" customWidth="1"/>
    <col min="20" max="23" width="3.140625" customWidth="1"/>
    <col min="24" max="24" width="4.140625" customWidth="1"/>
    <col min="25" max="25" width="3.85546875" customWidth="1"/>
    <col min="26" max="27" width="4.140625" customWidth="1"/>
    <col min="28" max="28" width="3.140625" style="83" customWidth="1"/>
    <col min="29" max="29" width="5.140625" style="72" customWidth="1"/>
    <col min="30" max="30" width="3.85546875" style="72" customWidth="1"/>
    <col min="31" max="33" width="3.140625" customWidth="1"/>
    <col min="34" max="34" width="4.140625" style="95" customWidth="1"/>
    <col min="35" max="35" width="3.85546875" style="95" customWidth="1"/>
    <col min="36" max="36" width="4.140625" style="95" customWidth="1"/>
    <col min="37" max="38" width="3.85546875" style="95" customWidth="1"/>
    <col min="39" max="39" width="4.140625" style="95" customWidth="1"/>
    <col min="40" max="46" width="3.140625" customWidth="1"/>
    <col min="47" max="48" width="4.140625" customWidth="1"/>
    <col min="49" max="49" width="4.140625" style="109" customWidth="1"/>
    <col min="50" max="50" width="3.85546875" style="109" customWidth="1"/>
    <col min="51" max="51" width="4.140625" style="95" customWidth="1"/>
    <col min="52" max="52" width="3.85546875" style="95" customWidth="1"/>
    <col min="53" max="56" width="3.140625" customWidth="1"/>
    <col min="57" max="57" width="4.140625" style="95" customWidth="1"/>
    <col min="58" max="58" width="5.140625" style="95" customWidth="1"/>
    <col min="59" max="60" width="4.140625" style="95" customWidth="1"/>
    <col min="61" max="61" width="3.140625" style="95" customWidth="1"/>
    <col min="62" max="64" width="4.140625" style="95" customWidth="1"/>
    <col min="65" max="65" width="4.140625" style="83" customWidth="1"/>
    <col min="66" max="66" width="3.140625" style="95" customWidth="1"/>
    <col min="67" max="67" width="4.140625" customWidth="1"/>
    <col min="68" max="68" width="4.85546875" style="95" customWidth="1"/>
    <col min="69" max="69" width="4.140625" customWidth="1"/>
    <col min="70" max="70" width="4.140625" style="95" customWidth="1"/>
    <col min="71" max="71" width="3.85546875" style="95" customWidth="1"/>
    <col min="72" max="74" width="4.140625" style="95" customWidth="1"/>
    <col min="75" max="76" width="4.140625" customWidth="1"/>
    <col min="77" max="77" width="4.140625" style="72" customWidth="1"/>
    <col min="78" max="78" width="2.7109375" hidden="1" customWidth="1"/>
    <col min="79" max="79" width="9.42578125" hidden="1" customWidth="1"/>
    <col min="80" max="80" width="5.42578125" hidden="1" customWidth="1"/>
    <col min="81" max="81" width="14.28515625" hidden="1" customWidth="1"/>
    <col min="82" max="82" width="8.42578125" hidden="1" customWidth="1"/>
    <col min="83" max="83" width="9.28515625" hidden="1" customWidth="1"/>
    <col min="84" max="84" width="6.85546875" hidden="1" customWidth="1"/>
    <col min="85" max="85" width="13.28515625" hidden="1" customWidth="1"/>
    <col min="86" max="86" width="7.7109375" hidden="1" customWidth="1"/>
    <col min="87" max="87" width="9.85546875" hidden="1" customWidth="1"/>
    <col min="88" max="88" width="7.5703125" hidden="1" customWidth="1"/>
    <col min="89" max="90" width="9" hidden="1" customWidth="1"/>
    <col min="91" max="91" width="2.85546875" style="26" hidden="1" customWidth="1"/>
    <col min="92" max="92" width="11.42578125" hidden="1" customWidth="1"/>
    <col min="93" max="93" width="11.42578125" style="26" hidden="1" customWidth="1"/>
    <col min="94" max="94" width="19" style="72" hidden="1" customWidth="1"/>
    <col min="95" max="95" width="16" hidden="1" customWidth="1"/>
    <col min="96" max="97" width="14.85546875" hidden="1" customWidth="1"/>
    <col min="98" max="98" width="11.42578125" hidden="1" customWidth="1"/>
    <col min="99" max="100" width="10.42578125" style="83" hidden="1" customWidth="1"/>
    <col min="101" max="101" width="18" hidden="1" customWidth="1"/>
    <col min="102" max="102" width="12" hidden="1" customWidth="1"/>
    <col min="103" max="103" width="17.42578125" hidden="1" customWidth="1"/>
    <col min="104" max="106" width="11.42578125" hidden="1" customWidth="1"/>
    <col min="107" max="107" width="11.7109375" hidden="1" customWidth="1"/>
    <col min="108" max="108" width="11.42578125" hidden="1" customWidth="1"/>
    <col min="109" max="109" width="13.28515625" hidden="1" customWidth="1"/>
    <col min="110" max="111" width="11.42578125" style="95" hidden="1" customWidth="1"/>
    <col min="112" max="112" width="16.7109375" hidden="1" customWidth="1"/>
    <col min="113" max="119" width="14.28515625" hidden="1" customWidth="1"/>
    <col min="120" max="121" width="11.42578125" style="83" hidden="1" customWidth="1"/>
    <col min="122" max="122" width="10.28515625" hidden="1" customWidth="1"/>
    <col min="123" max="123" width="12.28515625" style="109" hidden="1" customWidth="1"/>
    <col min="124" max="124" width="11.85546875" style="109" hidden="1" customWidth="1"/>
    <col min="125" max="125" width="13.85546875" hidden="1" customWidth="1"/>
    <col min="126" max="126" width="13.140625" hidden="1" customWidth="1"/>
    <col min="127" max="127" width="13.28515625" hidden="1" customWidth="1"/>
  </cols>
  <sheetData>
    <row r="1" spans="1:127" ht="13.5" thickBot="1" x14ac:dyDescent="0.25">
      <c r="A1" s="1" t="s">
        <v>643</v>
      </c>
      <c r="B1" s="15"/>
      <c r="C1" s="15" t="s">
        <v>13</v>
      </c>
      <c r="D1" s="15" t="s">
        <v>13</v>
      </c>
      <c r="E1" s="15" t="s">
        <v>13</v>
      </c>
      <c r="F1" s="15" t="s">
        <v>13</v>
      </c>
      <c r="G1" s="15" t="s">
        <v>16</v>
      </c>
      <c r="H1" s="15" t="s">
        <v>16</v>
      </c>
      <c r="I1" s="15" t="s">
        <v>16</v>
      </c>
      <c r="J1" s="15" t="s">
        <v>14</v>
      </c>
      <c r="K1" s="15" t="s">
        <v>14</v>
      </c>
      <c r="L1" s="127" t="s">
        <v>14</v>
      </c>
      <c r="M1" s="127" t="s">
        <v>14</v>
      </c>
      <c r="N1" s="127" t="s">
        <v>14</v>
      </c>
      <c r="O1" s="128" t="s">
        <v>14</v>
      </c>
      <c r="P1" s="15" t="s">
        <v>15</v>
      </c>
      <c r="Q1" s="128" t="s">
        <v>15</v>
      </c>
      <c r="R1" s="128" t="s">
        <v>15</v>
      </c>
      <c r="S1" s="128" t="s">
        <v>15</v>
      </c>
      <c r="T1" s="15" t="s">
        <v>15</v>
      </c>
      <c r="U1" s="15" t="s">
        <v>15</v>
      </c>
      <c r="V1" s="15" t="s">
        <v>15</v>
      </c>
      <c r="W1" s="15" t="s">
        <v>15</v>
      </c>
      <c r="X1" s="15" t="s">
        <v>15</v>
      </c>
      <c r="Y1" s="15" t="s">
        <v>15</v>
      </c>
      <c r="Z1" s="15" t="s">
        <v>15</v>
      </c>
      <c r="AA1" s="15" t="s">
        <v>15</v>
      </c>
      <c r="AB1" s="15" t="s">
        <v>15</v>
      </c>
      <c r="AC1" s="15" t="s">
        <v>15</v>
      </c>
      <c r="AD1" s="15" t="s">
        <v>15</v>
      </c>
      <c r="AE1" s="15" t="s">
        <v>15</v>
      </c>
      <c r="AF1" s="15" t="s">
        <v>17</v>
      </c>
      <c r="AG1" s="15" t="s">
        <v>17</v>
      </c>
      <c r="AH1" s="15" t="s">
        <v>17</v>
      </c>
      <c r="AI1" s="15" t="s">
        <v>17</v>
      </c>
      <c r="AJ1" s="15" t="s">
        <v>17</v>
      </c>
      <c r="AK1" s="15" t="s">
        <v>17</v>
      </c>
      <c r="AL1" s="15" t="s">
        <v>17</v>
      </c>
      <c r="AM1" s="15" t="s">
        <v>17</v>
      </c>
      <c r="AN1" s="15" t="s">
        <v>17</v>
      </c>
      <c r="AO1" s="15" t="s">
        <v>17</v>
      </c>
      <c r="AP1" s="15" t="s">
        <v>17</v>
      </c>
      <c r="AQ1" s="15" t="s">
        <v>17</v>
      </c>
      <c r="AR1" s="15" t="s">
        <v>17</v>
      </c>
      <c r="AS1" s="15" t="s">
        <v>17</v>
      </c>
      <c r="AT1" s="15" t="s">
        <v>17</v>
      </c>
      <c r="AU1" s="15" t="s">
        <v>17</v>
      </c>
      <c r="AV1" s="15" t="s">
        <v>17</v>
      </c>
      <c r="AW1" s="128" t="s">
        <v>17</v>
      </c>
      <c r="AX1" s="128" t="s">
        <v>17</v>
      </c>
      <c r="AY1" s="15" t="s">
        <v>17</v>
      </c>
      <c r="AZ1" s="15" t="s">
        <v>17</v>
      </c>
      <c r="BA1" s="15" t="s">
        <v>17</v>
      </c>
      <c r="BB1" s="15" t="s">
        <v>17</v>
      </c>
      <c r="BC1" s="15" t="s">
        <v>17</v>
      </c>
      <c r="BD1" s="15" t="s">
        <v>17</v>
      </c>
      <c r="BE1" s="15" t="s">
        <v>17</v>
      </c>
      <c r="BF1" s="15" t="s">
        <v>17</v>
      </c>
      <c r="BG1" s="15" t="s">
        <v>17</v>
      </c>
      <c r="BH1" s="15" t="s">
        <v>17</v>
      </c>
      <c r="BI1" s="15" t="s">
        <v>17</v>
      </c>
      <c r="BJ1" s="15" t="s">
        <v>17</v>
      </c>
      <c r="BK1" s="15" t="s">
        <v>17</v>
      </c>
      <c r="BL1" s="15" t="s">
        <v>17</v>
      </c>
      <c r="BM1" s="15" t="s">
        <v>17</v>
      </c>
      <c r="BN1" s="15" t="s">
        <v>17</v>
      </c>
      <c r="BO1" s="15" t="s">
        <v>17</v>
      </c>
      <c r="BP1" s="15" t="s">
        <v>17</v>
      </c>
      <c r="BQ1" s="15" t="s">
        <v>17</v>
      </c>
      <c r="BR1" s="15" t="s">
        <v>17</v>
      </c>
      <c r="BS1" s="15" t="s">
        <v>17</v>
      </c>
      <c r="BT1" s="15" t="s">
        <v>18</v>
      </c>
      <c r="BU1" s="15" t="s">
        <v>18</v>
      </c>
      <c r="BV1" s="15" t="s">
        <v>391</v>
      </c>
      <c r="BW1" s="15" t="s">
        <v>18</v>
      </c>
      <c r="BX1" s="15" t="s">
        <v>18</v>
      </c>
      <c r="BY1" s="15" t="s">
        <v>18</v>
      </c>
      <c r="BZ1" s="16"/>
      <c r="CA1" s="43" t="s">
        <v>115</v>
      </c>
      <c r="CB1" s="54" t="s">
        <v>115</v>
      </c>
      <c r="CC1" s="1" t="s">
        <v>17</v>
      </c>
      <c r="CD1" s="54" t="s">
        <v>115</v>
      </c>
      <c r="CE1" s="1" t="s">
        <v>17</v>
      </c>
      <c r="CF1" s="50" t="s">
        <v>115</v>
      </c>
      <c r="CG1" s="1"/>
      <c r="CH1" s="61" t="s">
        <v>115</v>
      </c>
      <c r="CI1" s="62" t="s">
        <v>17</v>
      </c>
      <c r="CJ1" s="61" t="s">
        <v>115</v>
      </c>
      <c r="CK1" s="62" t="s">
        <v>17</v>
      </c>
      <c r="CL1" s="69"/>
      <c r="CM1" s="16"/>
      <c r="CN1" s="80" t="s">
        <v>17</v>
      </c>
      <c r="CO1" s="80" t="s">
        <v>17</v>
      </c>
      <c r="CP1" s="80" t="s">
        <v>17</v>
      </c>
      <c r="CQ1" s="80" t="s">
        <v>17</v>
      </c>
      <c r="CR1" s="80" t="s">
        <v>18</v>
      </c>
      <c r="CS1" s="80" t="s">
        <v>18</v>
      </c>
      <c r="CT1" s="80" t="s">
        <v>14</v>
      </c>
      <c r="CU1" s="28" t="s">
        <v>16</v>
      </c>
      <c r="CV1" s="28" t="s">
        <v>16</v>
      </c>
      <c r="CW1" s="80" t="s">
        <v>17</v>
      </c>
      <c r="CX1" s="1" t="s">
        <v>17</v>
      </c>
      <c r="CY1" s="1" t="s">
        <v>17</v>
      </c>
      <c r="CZ1" s="15" t="s">
        <v>14</v>
      </c>
      <c r="DA1" s="15" t="s">
        <v>14</v>
      </c>
      <c r="DB1" s="1" t="s">
        <v>17</v>
      </c>
      <c r="DC1" s="1" t="s">
        <v>17</v>
      </c>
      <c r="DD1" s="1" t="s">
        <v>17</v>
      </c>
      <c r="DE1" s="1" t="s">
        <v>17</v>
      </c>
      <c r="DF1" s="98" t="s">
        <v>18</v>
      </c>
      <c r="DG1" s="98" t="s">
        <v>18</v>
      </c>
      <c r="DH1" s="1" t="s">
        <v>17</v>
      </c>
      <c r="DI1" s="1" t="s">
        <v>17</v>
      </c>
      <c r="DJ1" s="1" t="s">
        <v>17</v>
      </c>
      <c r="DK1" s="1" t="s">
        <v>17</v>
      </c>
      <c r="DL1" s="1" t="s">
        <v>17</v>
      </c>
      <c r="DM1" s="1" t="s">
        <v>17</v>
      </c>
      <c r="DN1" s="1" t="s">
        <v>17</v>
      </c>
      <c r="DO1" s="1" t="s">
        <v>17</v>
      </c>
      <c r="DP1" s="28" t="s">
        <v>15</v>
      </c>
      <c r="DQ1" s="28" t="s">
        <v>15</v>
      </c>
      <c r="DR1" s="91" t="s">
        <v>15</v>
      </c>
      <c r="DS1" s="105" t="s">
        <v>14</v>
      </c>
      <c r="DT1" s="105" t="s">
        <v>14</v>
      </c>
      <c r="DU1" s="1" t="s">
        <v>17</v>
      </c>
      <c r="DV1" s="1" t="s">
        <v>17</v>
      </c>
      <c r="DW1" s="1" t="s">
        <v>17</v>
      </c>
    </row>
    <row r="2" spans="1:127" ht="141.75" customHeight="1" x14ac:dyDescent="0.2">
      <c r="A2" s="2" t="s">
        <v>19</v>
      </c>
      <c r="B2" s="4"/>
      <c r="C2" s="24" t="s">
        <v>405</v>
      </c>
      <c r="D2" s="24" t="s">
        <v>406</v>
      </c>
      <c r="E2" s="24" t="s">
        <v>407</v>
      </c>
      <c r="F2" s="24" t="s">
        <v>415</v>
      </c>
      <c r="G2" s="24" t="s">
        <v>21</v>
      </c>
      <c r="H2" s="24" t="s">
        <v>409</v>
      </c>
      <c r="I2" s="24" t="s">
        <v>411</v>
      </c>
      <c r="J2" s="24" t="s">
        <v>412</v>
      </c>
      <c r="K2" s="24" t="s">
        <v>421</v>
      </c>
      <c r="L2" s="130" t="s">
        <v>416</v>
      </c>
      <c r="M2" s="130" t="s">
        <v>417</v>
      </c>
      <c r="N2" s="130" t="s">
        <v>418</v>
      </c>
      <c r="O2" s="131" t="s">
        <v>419</v>
      </c>
      <c r="P2" s="45" t="s">
        <v>425</v>
      </c>
      <c r="Q2" s="116" t="s">
        <v>426</v>
      </c>
      <c r="R2" s="116" t="s">
        <v>427</v>
      </c>
      <c r="S2" s="116" t="s">
        <v>427</v>
      </c>
      <c r="T2" s="24" t="s">
        <v>429</v>
      </c>
      <c r="U2" s="24" t="s">
        <v>438</v>
      </c>
      <c r="V2" s="24" t="s">
        <v>439</v>
      </c>
      <c r="W2" s="24" t="s">
        <v>444</v>
      </c>
      <c r="X2" s="24" t="s">
        <v>440</v>
      </c>
      <c r="Y2" s="24" t="s">
        <v>443</v>
      </c>
      <c r="Z2" s="24" t="s">
        <v>441</v>
      </c>
      <c r="AA2" s="24" t="s">
        <v>442</v>
      </c>
      <c r="AB2" s="24" t="s">
        <v>445</v>
      </c>
      <c r="AC2" s="24" t="s">
        <v>446</v>
      </c>
      <c r="AD2" s="24" t="s">
        <v>450</v>
      </c>
      <c r="AE2" s="45" t="s">
        <v>451</v>
      </c>
      <c r="AF2" s="24" t="s">
        <v>538</v>
      </c>
      <c r="AG2" s="24" t="s">
        <v>539</v>
      </c>
      <c r="AH2" s="24" t="s">
        <v>541</v>
      </c>
      <c r="AI2" s="24" t="s">
        <v>540</v>
      </c>
      <c r="AJ2" s="133" t="s">
        <v>543</v>
      </c>
      <c r="AK2" s="134" t="s">
        <v>583</v>
      </c>
      <c r="AL2" s="134" t="s">
        <v>545</v>
      </c>
      <c r="AM2" s="134" t="s">
        <v>546</v>
      </c>
      <c r="AN2" s="134" t="s">
        <v>547</v>
      </c>
      <c r="AO2" s="134" t="s">
        <v>548</v>
      </c>
      <c r="AP2" s="134" t="s">
        <v>549</v>
      </c>
      <c r="AQ2" s="45" t="s">
        <v>550</v>
      </c>
      <c r="AR2" s="24" t="s">
        <v>571</v>
      </c>
      <c r="AS2" s="24" t="s">
        <v>572</v>
      </c>
      <c r="AT2" s="24" t="s">
        <v>551</v>
      </c>
      <c r="AU2" s="24" t="s">
        <v>574</v>
      </c>
      <c r="AV2" s="24" t="s">
        <v>552</v>
      </c>
      <c r="AW2" s="131" t="s">
        <v>553</v>
      </c>
      <c r="AX2" s="131" t="s">
        <v>554</v>
      </c>
      <c r="AY2" s="24" t="s">
        <v>555</v>
      </c>
      <c r="AZ2" s="24" t="s">
        <v>556</v>
      </c>
      <c r="BA2" s="24" t="s">
        <v>557</v>
      </c>
      <c r="BB2" s="24" t="s">
        <v>559</v>
      </c>
      <c r="BC2" s="24" t="s">
        <v>560</v>
      </c>
      <c r="BD2" s="24" t="s">
        <v>575</v>
      </c>
      <c r="BE2" s="24" t="s">
        <v>561</v>
      </c>
      <c r="BF2" s="24" t="s">
        <v>595</v>
      </c>
      <c r="BG2" s="24" t="s">
        <v>562</v>
      </c>
      <c r="BH2" s="24" t="s">
        <v>564</v>
      </c>
      <c r="BI2" s="24" t="s">
        <v>563</v>
      </c>
      <c r="BJ2" s="24" t="s">
        <v>566</v>
      </c>
      <c r="BK2" s="24" t="s">
        <v>593</v>
      </c>
      <c r="BL2" s="24" t="s">
        <v>565</v>
      </c>
      <c r="BM2" s="24" t="s">
        <v>567</v>
      </c>
      <c r="BN2" s="24" t="s">
        <v>587</v>
      </c>
      <c r="BO2" s="24" t="s">
        <v>588</v>
      </c>
      <c r="BP2" s="24" t="s">
        <v>568</v>
      </c>
      <c r="BQ2" s="24" t="s">
        <v>569</v>
      </c>
      <c r="BR2" s="24" t="s">
        <v>1</v>
      </c>
      <c r="BS2" s="24" t="s">
        <v>2</v>
      </c>
      <c r="BT2" s="24" t="s">
        <v>3</v>
      </c>
      <c r="BU2" s="24" t="s">
        <v>8</v>
      </c>
      <c r="BV2" s="24" t="s">
        <v>9</v>
      </c>
      <c r="BW2" s="24" t="s">
        <v>10</v>
      </c>
      <c r="BX2" s="24" t="s">
        <v>11</v>
      </c>
      <c r="BY2" s="24" t="s">
        <v>12</v>
      </c>
      <c r="BZ2" s="17"/>
      <c r="CA2" s="39" t="s">
        <v>112</v>
      </c>
      <c r="CB2" s="42" t="s">
        <v>125</v>
      </c>
      <c r="CC2" s="55" t="s">
        <v>111</v>
      </c>
      <c r="CD2" s="57" t="s">
        <v>126</v>
      </c>
      <c r="CE2" s="41" t="s">
        <v>128</v>
      </c>
      <c r="CF2" s="39" t="s">
        <v>129</v>
      </c>
      <c r="CG2" s="40" t="s">
        <v>127</v>
      </c>
      <c r="CH2" s="39" t="s">
        <v>116</v>
      </c>
      <c r="CI2" s="41" t="s">
        <v>143</v>
      </c>
      <c r="CJ2" s="39" t="s">
        <v>117</v>
      </c>
      <c r="CK2" s="41" t="s">
        <v>162</v>
      </c>
      <c r="CL2" s="70" t="s">
        <v>321</v>
      </c>
      <c r="CM2" s="17"/>
      <c r="CN2" s="3" t="s">
        <v>357</v>
      </c>
      <c r="CO2" s="22" t="s">
        <v>315</v>
      </c>
      <c r="CP2" s="8" t="s">
        <v>163</v>
      </c>
      <c r="CQ2" s="8" t="s">
        <v>589</v>
      </c>
      <c r="CR2" s="84" t="s">
        <v>140</v>
      </c>
      <c r="CS2" s="84" t="s">
        <v>142</v>
      </c>
      <c r="CT2" s="4" t="s">
        <v>20</v>
      </c>
      <c r="CU2" s="84" t="s">
        <v>100</v>
      </c>
      <c r="CV2" s="84" t="s">
        <v>87</v>
      </c>
      <c r="CW2" s="8" t="s">
        <v>590</v>
      </c>
      <c r="CX2" s="3" t="s">
        <v>98</v>
      </c>
      <c r="CY2" s="3" t="s">
        <v>355</v>
      </c>
      <c r="CZ2" s="3" t="s">
        <v>81</v>
      </c>
      <c r="DA2" s="3" t="s">
        <v>82</v>
      </c>
      <c r="DB2" s="3" t="s">
        <v>180</v>
      </c>
      <c r="DC2" s="3" t="s">
        <v>385</v>
      </c>
      <c r="DD2" s="3" t="s">
        <v>386</v>
      </c>
      <c r="DE2" s="30" t="s">
        <v>382</v>
      </c>
      <c r="DF2" s="99" t="s">
        <v>88</v>
      </c>
      <c r="DG2" s="93" t="s">
        <v>389</v>
      </c>
      <c r="DH2" s="3" t="s">
        <v>377</v>
      </c>
      <c r="DI2" s="8" t="s">
        <v>363</v>
      </c>
      <c r="DJ2" s="8" t="s">
        <v>380</v>
      </c>
      <c r="DK2" s="8" t="s">
        <v>364</v>
      </c>
      <c r="DL2" s="8" t="s">
        <v>365</v>
      </c>
      <c r="DM2" s="8" t="s">
        <v>369</v>
      </c>
      <c r="DN2" s="8" t="s">
        <v>367</v>
      </c>
      <c r="DO2" s="8" t="s">
        <v>366</v>
      </c>
      <c r="DP2" s="85" t="s">
        <v>375</v>
      </c>
      <c r="DQ2" s="85" t="s">
        <v>134</v>
      </c>
      <c r="DR2" s="3" t="s">
        <v>399</v>
      </c>
      <c r="DS2" s="111" t="s">
        <v>105</v>
      </c>
      <c r="DT2" s="111" t="s">
        <v>104</v>
      </c>
      <c r="DU2" s="3" t="s">
        <v>359</v>
      </c>
      <c r="DV2" s="3" t="s">
        <v>358</v>
      </c>
      <c r="DW2" s="3" t="s">
        <v>360</v>
      </c>
    </row>
    <row r="3" spans="1:127" x14ac:dyDescent="0.2">
      <c r="A3" s="5" t="s">
        <v>422</v>
      </c>
      <c r="B3" s="7"/>
      <c r="C3" s="115"/>
      <c r="D3" s="115"/>
      <c r="E3" s="115"/>
      <c r="F3" s="115"/>
      <c r="G3" s="115"/>
      <c r="H3" s="115"/>
      <c r="I3" s="115"/>
      <c r="J3" s="115"/>
      <c r="K3" s="115"/>
      <c r="L3" s="135"/>
      <c r="M3" s="135"/>
      <c r="N3" s="135"/>
      <c r="O3" s="129"/>
      <c r="P3" s="115"/>
      <c r="Q3" s="129"/>
      <c r="R3" s="129"/>
      <c r="S3" s="129"/>
      <c r="T3" s="115" t="s">
        <v>109</v>
      </c>
      <c r="U3" s="115" t="s">
        <v>22</v>
      </c>
      <c r="V3" s="115" t="s">
        <v>23</v>
      </c>
      <c r="W3" s="115" t="s">
        <v>23</v>
      </c>
      <c r="X3" s="115" t="s">
        <v>24</v>
      </c>
      <c r="Y3" s="115" t="s">
        <v>24</v>
      </c>
      <c r="Z3" s="115" t="s">
        <v>133</v>
      </c>
      <c r="AA3" s="115" t="s">
        <v>132</v>
      </c>
      <c r="AB3" s="115" t="s">
        <v>25</v>
      </c>
      <c r="AC3" s="115" t="s">
        <v>25</v>
      </c>
      <c r="AD3" s="115" t="s">
        <v>25</v>
      </c>
      <c r="AE3" s="115"/>
      <c r="AF3" s="115"/>
      <c r="AG3" s="115"/>
      <c r="AH3" s="115"/>
      <c r="AI3" s="115"/>
      <c r="AJ3" s="135" t="s">
        <v>95</v>
      </c>
      <c r="AK3" s="136"/>
      <c r="AL3" s="135"/>
      <c r="AM3" s="135" t="s">
        <v>95</v>
      </c>
      <c r="AN3" s="136"/>
      <c r="AO3" s="137"/>
      <c r="AP3" s="115"/>
      <c r="AQ3" s="136"/>
      <c r="AR3" s="115"/>
      <c r="AS3" s="115"/>
      <c r="AT3" s="115"/>
      <c r="AU3" s="115"/>
      <c r="AV3" s="115"/>
      <c r="AW3" s="129"/>
      <c r="AX3" s="129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5"/>
      <c r="BS3" s="115"/>
      <c r="BT3" s="115"/>
      <c r="BU3" s="115"/>
      <c r="BV3" s="115"/>
      <c r="BW3" s="115"/>
      <c r="BX3" s="115"/>
      <c r="BY3" s="115"/>
      <c r="BZ3" s="18"/>
      <c r="CA3" s="31"/>
      <c r="CB3" s="32"/>
      <c r="CC3" s="56"/>
      <c r="CD3" s="58"/>
      <c r="CE3" s="34"/>
      <c r="CF3" s="31"/>
      <c r="CG3" s="32"/>
      <c r="CH3" s="31"/>
      <c r="CI3" s="34"/>
      <c r="CJ3" s="31"/>
      <c r="CK3" s="34"/>
      <c r="CL3" s="32"/>
      <c r="CM3" s="18"/>
      <c r="CN3" s="5"/>
      <c r="CO3" s="7"/>
      <c r="CP3" s="49"/>
      <c r="CQ3" s="5"/>
      <c r="CR3" s="5"/>
      <c r="CS3" s="5"/>
      <c r="CT3" s="7"/>
      <c r="CU3" s="87"/>
      <c r="CV3" s="87"/>
      <c r="CW3" s="5"/>
      <c r="CX3" s="5"/>
      <c r="CY3" s="5"/>
      <c r="CZ3" s="6"/>
      <c r="DA3" s="7"/>
      <c r="DB3" s="5"/>
      <c r="DC3" s="5"/>
      <c r="DD3" s="5"/>
      <c r="DE3" s="33"/>
      <c r="DF3" s="100"/>
      <c r="DG3" s="100"/>
      <c r="DH3" s="5"/>
      <c r="DI3" s="5"/>
      <c r="DJ3" s="5"/>
      <c r="DK3" s="5"/>
      <c r="DL3" s="5"/>
      <c r="DM3" s="5"/>
      <c r="DN3" s="5"/>
      <c r="DO3" s="5"/>
      <c r="DP3" s="82" t="s">
        <v>25</v>
      </c>
      <c r="DQ3" s="82" t="s">
        <v>25</v>
      </c>
      <c r="DR3" s="5" t="s">
        <v>135</v>
      </c>
      <c r="DS3" s="112"/>
      <c r="DT3" s="112"/>
      <c r="DU3" s="5"/>
      <c r="DV3" s="5"/>
      <c r="DW3" s="5"/>
    </row>
    <row r="4" spans="1:127" ht="164.25" customHeight="1" thickBot="1" x14ac:dyDescent="0.25">
      <c r="A4" s="2" t="s">
        <v>26</v>
      </c>
      <c r="B4" s="103"/>
      <c r="C4" s="24" t="s">
        <v>190</v>
      </c>
      <c r="D4" s="24" t="s">
        <v>102</v>
      </c>
      <c r="E4" s="24" t="s">
        <v>353</v>
      </c>
      <c r="F4" s="24" t="s">
        <v>414</v>
      </c>
      <c r="G4" s="24" t="s">
        <v>413</v>
      </c>
      <c r="H4" s="24" t="s">
        <v>410</v>
      </c>
      <c r="I4" s="24" t="s">
        <v>86</v>
      </c>
      <c r="J4" s="24" t="s">
        <v>79</v>
      </c>
      <c r="K4" s="24" t="s">
        <v>102</v>
      </c>
      <c r="L4" s="130" t="s">
        <v>79</v>
      </c>
      <c r="M4" s="130" t="s">
        <v>102</v>
      </c>
      <c r="N4" s="130" t="s">
        <v>102</v>
      </c>
      <c r="O4" s="131" t="s">
        <v>420</v>
      </c>
      <c r="P4" s="24" t="s">
        <v>102</v>
      </c>
      <c r="Q4" s="131" t="s">
        <v>396</v>
      </c>
      <c r="R4" s="131" t="s">
        <v>395</v>
      </c>
      <c r="S4" s="131" t="s">
        <v>397</v>
      </c>
      <c r="T4" s="24" t="s">
        <v>102</v>
      </c>
      <c r="U4" s="24" t="s">
        <v>102</v>
      </c>
      <c r="V4" s="24" t="s">
        <v>102</v>
      </c>
      <c r="W4" s="24" t="s">
        <v>108</v>
      </c>
      <c r="X4" s="24" t="s">
        <v>102</v>
      </c>
      <c r="Y4" s="24" t="s">
        <v>398</v>
      </c>
      <c r="Z4" s="24" t="s">
        <v>102</v>
      </c>
      <c r="AA4" s="24" t="s">
        <v>102</v>
      </c>
      <c r="AB4" s="24" t="s">
        <v>102</v>
      </c>
      <c r="AC4" s="24" t="s">
        <v>594</v>
      </c>
      <c r="AD4" s="24" t="s">
        <v>400</v>
      </c>
      <c r="AE4" s="24" t="s">
        <v>102</v>
      </c>
      <c r="AF4" s="24" t="s">
        <v>102</v>
      </c>
      <c r="AG4" s="24" t="s">
        <v>102</v>
      </c>
      <c r="AH4" s="24" t="s">
        <v>102</v>
      </c>
      <c r="AI4" s="24" t="s">
        <v>542</v>
      </c>
      <c r="AJ4" s="138" t="s">
        <v>570</v>
      </c>
      <c r="AK4" s="132" t="s">
        <v>28</v>
      </c>
      <c r="AL4" s="132" t="s">
        <v>544</v>
      </c>
      <c r="AM4" s="132" t="s">
        <v>137</v>
      </c>
      <c r="AN4" s="132" t="s">
        <v>102</v>
      </c>
      <c r="AO4" s="132" t="s">
        <v>102</v>
      </c>
      <c r="AP4" s="132" t="s">
        <v>102</v>
      </c>
      <c r="AQ4" s="45" t="s">
        <v>586</v>
      </c>
      <c r="AR4" s="24" t="s">
        <v>383</v>
      </c>
      <c r="AS4" s="24" t="s">
        <v>384</v>
      </c>
      <c r="AT4" s="24" t="s">
        <v>94</v>
      </c>
      <c r="AU4" s="24" t="s">
        <v>374</v>
      </c>
      <c r="AV4" s="24" t="s">
        <v>91</v>
      </c>
      <c r="AW4" s="131" t="s">
        <v>379</v>
      </c>
      <c r="AX4" s="131" t="s">
        <v>378</v>
      </c>
      <c r="AY4" s="24" t="s">
        <v>102</v>
      </c>
      <c r="AZ4" s="24" t="s">
        <v>390</v>
      </c>
      <c r="BA4" s="24" t="s">
        <v>102</v>
      </c>
      <c r="BB4" s="24" t="s">
        <v>558</v>
      </c>
      <c r="BC4" s="24" t="s">
        <v>102</v>
      </c>
      <c r="BD4" s="24" t="s">
        <v>102</v>
      </c>
      <c r="BE4" s="24" t="s">
        <v>404</v>
      </c>
      <c r="BF4" s="24" t="s">
        <v>403</v>
      </c>
      <c r="BG4" s="24" t="s">
        <v>102</v>
      </c>
      <c r="BH4" s="24" t="s">
        <v>102</v>
      </c>
      <c r="BI4" s="24" t="s">
        <v>102</v>
      </c>
      <c r="BJ4" s="24" t="s">
        <v>102</v>
      </c>
      <c r="BK4" s="24" t="s">
        <v>102</v>
      </c>
      <c r="BL4" s="24" t="s">
        <v>102</v>
      </c>
      <c r="BM4" s="24" t="s">
        <v>394</v>
      </c>
      <c r="BN4" s="24" t="s">
        <v>362</v>
      </c>
      <c r="BO4" s="24" t="s">
        <v>102</v>
      </c>
      <c r="BP4" s="24" t="s">
        <v>591</v>
      </c>
      <c r="BQ4" s="24" t="s">
        <v>0</v>
      </c>
      <c r="BR4" s="24" t="s">
        <v>102</v>
      </c>
      <c r="BS4" s="24" t="s">
        <v>138</v>
      </c>
      <c r="BT4" s="24" t="s">
        <v>387</v>
      </c>
      <c r="BU4" s="24" t="s">
        <v>102</v>
      </c>
      <c r="BV4" s="24" t="s">
        <v>392</v>
      </c>
      <c r="BW4" s="24" t="s">
        <v>102</v>
      </c>
      <c r="BX4" s="24" t="s">
        <v>102</v>
      </c>
      <c r="BY4" s="24" t="s">
        <v>102</v>
      </c>
      <c r="BZ4" s="19"/>
      <c r="CA4" s="35"/>
      <c r="CB4" s="36"/>
      <c r="CC4" s="38" t="s">
        <v>113</v>
      </c>
      <c r="CD4" s="59"/>
      <c r="CE4" s="38" t="s">
        <v>113</v>
      </c>
      <c r="CF4" s="60"/>
      <c r="CG4" s="37"/>
      <c r="CH4" s="60"/>
      <c r="CI4" s="38"/>
      <c r="CJ4" s="60"/>
      <c r="CK4" s="38"/>
      <c r="CL4" s="45"/>
      <c r="CM4" s="19"/>
      <c r="CN4" s="81" t="s">
        <v>101</v>
      </c>
      <c r="CO4" s="24" t="s">
        <v>27</v>
      </c>
      <c r="CP4" s="8" t="s">
        <v>164</v>
      </c>
      <c r="CQ4" s="21" t="s">
        <v>139</v>
      </c>
      <c r="CR4" s="85" t="s">
        <v>166</v>
      </c>
      <c r="CS4" s="85" t="s">
        <v>141</v>
      </c>
      <c r="CT4" s="8" t="s">
        <v>324</v>
      </c>
      <c r="CU4" s="85" t="s">
        <v>99</v>
      </c>
      <c r="CV4" s="85" t="s">
        <v>86</v>
      </c>
      <c r="CW4" s="8" t="s">
        <v>27</v>
      </c>
      <c r="CX4" s="24" t="s">
        <v>356</v>
      </c>
      <c r="CY4" s="8" t="s">
        <v>592</v>
      </c>
      <c r="CZ4" s="8" t="s">
        <v>80</v>
      </c>
      <c r="DA4" s="8" t="s">
        <v>354</v>
      </c>
      <c r="DB4" s="8" t="s">
        <v>114</v>
      </c>
      <c r="DC4" s="8" t="s">
        <v>90</v>
      </c>
      <c r="DD4" s="8" t="s">
        <v>90</v>
      </c>
      <c r="DE4" s="45" t="s">
        <v>381</v>
      </c>
      <c r="DF4" s="99" t="s">
        <v>89</v>
      </c>
      <c r="DG4" s="99" t="s">
        <v>388</v>
      </c>
      <c r="DH4" s="8" t="s">
        <v>165</v>
      </c>
      <c r="DI4" s="8" t="s">
        <v>27</v>
      </c>
      <c r="DJ4" s="8" t="s">
        <v>27</v>
      </c>
      <c r="DK4" s="8" t="s">
        <v>27</v>
      </c>
      <c r="DL4" s="8" t="s">
        <v>27</v>
      </c>
      <c r="DM4" s="8" t="s">
        <v>27</v>
      </c>
      <c r="DN4" s="8" t="s">
        <v>368</v>
      </c>
      <c r="DO4" s="8" t="s">
        <v>27</v>
      </c>
      <c r="DP4" s="84" t="s">
        <v>136</v>
      </c>
      <c r="DQ4" s="85" t="s">
        <v>107</v>
      </c>
      <c r="DR4" s="8" t="s">
        <v>352</v>
      </c>
      <c r="DS4" s="106" t="s">
        <v>27</v>
      </c>
      <c r="DT4" s="106" t="s">
        <v>106</v>
      </c>
      <c r="DU4" s="8" t="s">
        <v>393</v>
      </c>
      <c r="DV4" s="8" t="s">
        <v>393</v>
      </c>
      <c r="DW4" s="8" t="s">
        <v>393</v>
      </c>
    </row>
    <row r="5" spans="1:127" ht="13.5" thickBot="1" x14ac:dyDescent="0.25">
      <c r="A5" s="9"/>
      <c r="B5" s="104"/>
      <c r="C5" s="11" t="s">
        <v>4</v>
      </c>
      <c r="D5" s="11" t="s">
        <v>5</v>
      </c>
      <c r="E5" s="11" t="s">
        <v>6</v>
      </c>
      <c r="F5" s="11" t="s">
        <v>7</v>
      </c>
      <c r="G5" s="11" t="s">
        <v>52</v>
      </c>
      <c r="H5" s="11" t="s">
        <v>53</v>
      </c>
      <c r="I5" s="11" t="s">
        <v>54</v>
      </c>
      <c r="J5" s="11" t="s">
        <v>31</v>
      </c>
      <c r="K5" s="11" t="s">
        <v>32</v>
      </c>
      <c r="L5" s="11" t="s">
        <v>33</v>
      </c>
      <c r="M5" s="11" t="s">
        <v>35</v>
      </c>
      <c r="N5" s="11" t="s">
        <v>36</v>
      </c>
      <c r="O5" s="107" t="s">
        <v>37</v>
      </c>
      <c r="P5" s="11" t="s">
        <v>118</v>
      </c>
      <c r="Q5" s="107" t="s">
        <v>38</v>
      </c>
      <c r="R5" s="107" t="s">
        <v>39</v>
      </c>
      <c r="S5" s="107" t="s">
        <v>40</v>
      </c>
      <c r="T5" s="11" t="s">
        <v>41</v>
      </c>
      <c r="U5" s="11" t="s">
        <v>42</v>
      </c>
      <c r="V5" s="11" t="s">
        <v>43</v>
      </c>
      <c r="W5" s="11" t="s">
        <v>44</v>
      </c>
      <c r="X5" s="11" t="s">
        <v>45</v>
      </c>
      <c r="Y5" s="11" t="s">
        <v>46</v>
      </c>
      <c r="Z5" s="11" t="s">
        <v>47</v>
      </c>
      <c r="AA5" s="11" t="s">
        <v>437</v>
      </c>
      <c r="AB5" s="11" t="s">
        <v>49</v>
      </c>
      <c r="AC5" s="11" t="s">
        <v>50</v>
      </c>
      <c r="AD5" s="11" t="s">
        <v>51</v>
      </c>
      <c r="AE5" s="11" t="s">
        <v>83</v>
      </c>
      <c r="AF5" s="11" t="s">
        <v>452</v>
      </c>
      <c r="AG5" s="11" t="s">
        <v>458</v>
      </c>
      <c r="AH5" s="11" t="s">
        <v>459</v>
      </c>
      <c r="AI5" s="11" t="s">
        <v>460</v>
      </c>
      <c r="AJ5" s="11" t="s">
        <v>461</v>
      </c>
      <c r="AK5" s="11" t="s">
        <v>464</v>
      </c>
      <c r="AL5" s="11" t="s">
        <v>462</v>
      </c>
      <c r="AM5" s="11" t="s">
        <v>463</v>
      </c>
      <c r="AN5" s="11" t="s">
        <v>465</v>
      </c>
      <c r="AO5" s="11" t="s">
        <v>466</v>
      </c>
      <c r="AP5" s="11" t="s">
        <v>467</v>
      </c>
      <c r="AQ5" s="11" t="s">
        <v>468</v>
      </c>
      <c r="AR5" s="11" t="s">
        <v>469</v>
      </c>
      <c r="AS5" s="11" t="s">
        <v>470</v>
      </c>
      <c r="AT5" s="11" t="s">
        <v>471</v>
      </c>
      <c r="AU5" s="11" t="s">
        <v>472</v>
      </c>
      <c r="AV5" s="11" t="s">
        <v>473</v>
      </c>
      <c r="AW5" s="11" t="s">
        <v>474</v>
      </c>
      <c r="AX5" s="11" t="s">
        <v>475</v>
      </c>
      <c r="AY5" s="11" t="s">
        <v>476</v>
      </c>
      <c r="AZ5" s="11" t="s">
        <v>477</v>
      </c>
      <c r="BA5" s="11" t="s">
        <v>478</v>
      </c>
      <c r="BB5" s="11" t="s">
        <v>479</v>
      </c>
      <c r="BC5" s="11" t="s">
        <v>480</v>
      </c>
      <c r="BD5" s="11" t="s">
        <v>481</v>
      </c>
      <c r="BE5" s="11" t="s">
        <v>482</v>
      </c>
      <c r="BF5" s="11" t="s">
        <v>483</v>
      </c>
      <c r="BG5" s="11" t="s">
        <v>484</v>
      </c>
      <c r="BH5" s="11" t="s">
        <v>485</v>
      </c>
      <c r="BI5" s="11" t="s">
        <v>486</v>
      </c>
      <c r="BJ5" s="11" t="s">
        <v>487</v>
      </c>
      <c r="BK5" s="11" t="s">
        <v>488</v>
      </c>
      <c r="BL5" s="11" t="s">
        <v>489</v>
      </c>
      <c r="BM5" s="11" t="s">
        <v>490</v>
      </c>
      <c r="BN5" s="11" t="s">
        <v>491</v>
      </c>
      <c r="BO5" s="11" t="s">
        <v>492</v>
      </c>
      <c r="BP5" s="11" t="s">
        <v>493</v>
      </c>
      <c r="BQ5" s="11" t="s">
        <v>494</v>
      </c>
      <c r="BR5" s="11" t="s">
        <v>495</v>
      </c>
      <c r="BS5" s="11" t="s">
        <v>496</v>
      </c>
      <c r="BT5" s="11" t="s">
        <v>29</v>
      </c>
      <c r="BU5" s="11" t="s">
        <v>30</v>
      </c>
      <c r="BV5" s="11" t="s">
        <v>85</v>
      </c>
      <c r="BW5" s="11" t="s">
        <v>497</v>
      </c>
      <c r="BX5" s="11" t="s">
        <v>498</v>
      </c>
      <c r="BY5" s="11" t="s">
        <v>499</v>
      </c>
      <c r="BZ5" s="20"/>
      <c r="CA5" s="44" t="s">
        <v>115</v>
      </c>
      <c r="CB5" s="50" t="s">
        <v>115</v>
      </c>
      <c r="CC5" s="11" t="s">
        <v>67</v>
      </c>
      <c r="CD5" s="50" t="s">
        <v>115</v>
      </c>
      <c r="CE5" s="11" t="s">
        <v>68</v>
      </c>
      <c r="CF5" s="50" t="s">
        <v>115</v>
      </c>
      <c r="CG5" s="11" t="s">
        <v>69</v>
      </c>
      <c r="CH5" s="63" t="s">
        <v>115</v>
      </c>
      <c r="CI5" s="64" t="s">
        <v>70</v>
      </c>
      <c r="CJ5" s="63" t="s">
        <v>115</v>
      </c>
      <c r="CK5" s="10" t="s">
        <v>71</v>
      </c>
      <c r="CL5" s="63" t="s">
        <v>115</v>
      </c>
      <c r="CM5" s="25"/>
      <c r="CN5" s="10" t="s">
        <v>64</v>
      </c>
      <c r="CO5" s="10" t="s">
        <v>72</v>
      </c>
      <c r="CP5" s="10" t="s">
        <v>361</v>
      </c>
      <c r="CQ5" s="10" t="s">
        <v>59</v>
      </c>
      <c r="CR5" s="10" t="s">
        <v>74</v>
      </c>
      <c r="CS5" s="10" t="s">
        <v>75</v>
      </c>
      <c r="CT5" s="11" t="s">
        <v>36</v>
      </c>
      <c r="CU5" s="89" t="s">
        <v>53</v>
      </c>
      <c r="CV5" s="88" t="s">
        <v>54</v>
      </c>
      <c r="CW5" s="86" t="s">
        <v>58</v>
      </c>
      <c r="CX5" s="10" t="s">
        <v>65</v>
      </c>
      <c r="CY5" s="10" t="s">
        <v>66</v>
      </c>
      <c r="CZ5" s="11" t="s">
        <v>32</v>
      </c>
      <c r="DA5" s="11" t="s">
        <v>34</v>
      </c>
      <c r="DB5" s="11" t="s">
        <v>55</v>
      </c>
      <c r="DC5" s="11" t="s">
        <v>56</v>
      </c>
      <c r="DD5" s="10" t="s">
        <v>57</v>
      </c>
      <c r="DE5" s="11"/>
      <c r="DF5" s="101" t="s">
        <v>73</v>
      </c>
      <c r="DG5" s="102" t="s">
        <v>76</v>
      </c>
      <c r="DH5" s="11" t="s">
        <v>373</v>
      </c>
      <c r="DI5" s="11" t="s">
        <v>59</v>
      </c>
      <c r="DJ5" s="11"/>
      <c r="DK5" s="11" t="s">
        <v>60</v>
      </c>
      <c r="DL5" s="11" t="s">
        <v>61</v>
      </c>
      <c r="DM5" s="11" t="s">
        <v>62</v>
      </c>
      <c r="DN5" s="11" t="s">
        <v>63</v>
      </c>
      <c r="DO5" s="11" t="s">
        <v>161</v>
      </c>
      <c r="DP5" s="88" t="s">
        <v>46</v>
      </c>
      <c r="DQ5" s="89" t="s">
        <v>47</v>
      </c>
      <c r="DR5" s="11" t="s">
        <v>48</v>
      </c>
      <c r="DS5" s="107" t="s">
        <v>84</v>
      </c>
      <c r="DT5" s="107" t="s">
        <v>103</v>
      </c>
      <c r="DU5" s="11" t="s">
        <v>370</v>
      </c>
      <c r="DV5" s="11" t="s">
        <v>371</v>
      </c>
      <c r="DW5" s="11" t="s">
        <v>372</v>
      </c>
    </row>
    <row r="6" spans="1:127" s="109" customFormat="1" x14ac:dyDescent="0.2">
      <c r="A6" s="118" t="s">
        <v>77</v>
      </c>
      <c r="B6" s="119"/>
      <c r="C6" s="107">
        <v>1</v>
      </c>
      <c r="D6" s="107">
        <v>2</v>
      </c>
      <c r="E6" s="107">
        <v>3</v>
      </c>
      <c r="F6" s="107">
        <v>4</v>
      </c>
      <c r="G6" s="107">
        <v>5</v>
      </c>
      <c r="H6" s="107">
        <v>6</v>
      </c>
      <c r="I6" s="107">
        <v>7</v>
      </c>
      <c r="J6" s="107">
        <v>8</v>
      </c>
      <c r="K6" s="107">
        <v>9</v>
      </c>
      <c r="L6" s="107">
        <v>10</v>
      </c>
      <c r="M6" s="107" t="s">
        <v>576</v>
      </c>
      <c r="N6" s="107" t="s">
        <v>577</v>
      </c>
      <c r="O6" s="107" t="s">
        <v>578</v>
      </c>
      <c r="P6" s="107" t="s">
        <v>579</v>
      </c>
      <c r="Q6" s="107" t="s">
        <v>580</v>
      </c>
      <c r="R6" s="107" t="s">
        <v>581</v>
      </c>
      <c r="S6" s="107" t="s">
        <v>423</v>
      </c>
      <c r="T6" s="107" t="s">
        <v>424</v>
      </c>
      <c r="U6" s="107" t="s">
        <v>428</v>
      </c>
      <c r="V6" s="107" t="s">
        <v>430</v>
      </c>
      <c r="W6" s="107" t="s">
        <v>431</v>
      </c>
      <c r="X6" s="107" t="s">
        <v>432</v>
      </c>
      <c r="Y6" s="107" t="s">
        <v>433</v>
      </c>
      <c r="Z6" s="107" t="s">
        <v>434</v>
      </c>
      <c r="AA6" s="107" t="s">
        <v>435</v>
      </c>
      <c r="AB6" s="107" t="s">
        <v>436</v>
      </c>
      <c r="AC6" s="107" t="s">
        <v>582</v>
      </c>
      <c r="AD6" s="107" t="s">
        <v>447</v>
      </c>
      <c r="AE6" s="107" t="s">
        <v>448</v>
      </c>
      <c r="AF6" s="107" t="s">
        <v>449</v>
      </c>
      <c r="AG6" s="107" t="s">
        <v>453</v>
      </c>
      <c r="AH6" s="107" t="s">
        <v>454</v>
      </c>
      <c r="AI6" s="107" t="s">
        <v>455</v>
      </c>
      <c r="AJ6" s="107" t="s">
        <v>456</v>
      </c>
      <c r="AK6" s="107" t="s">
        <v>457</v>
      </c>
      <c r="AL6" s="107" t="s">
        <v>500</v>
      </c>
      <c r="AM6" s="107" t="s">
        <v>501</v>
      </c>
      <c r="AN6" s="107" t="s">
        <v>584</v>
      </c>
      <c r="AO6" s="107" t="s">
        <v>585</v>
      </c>
      <c r="AP6" s="107" t="s">
        <v>502</v>
      </c>
      <c r="AQ6" s="107" t="s">
        <v>503</v>
      </c>
      <c r="AR6" s="107" t="s">
        <v>504</v>
      </c>
      <c r="AS6" s="107" t="s">
        <v>505</v>
      </c>
      <c r="AT6" s="107" t="s">
        <v>506</v>
      </c>
      <c r="AU6" s="107" t="s">
        <v>507</v>
      </c>
      <c r="AV6" s="107" t="s">
        <v>508</v>
      </c>
      <c r="AW6" s="107" t="s">
        <v>509</v>
      </c>
      <c r="AX6" s="107" t="s">
        <v>510</v>
      </c>
      <c r="AY6" s="107" t="s">
        <v>511</v>
      </c>
      <c r="AZ6" s="107" t="s">
        <v>512</v>
      </c>
      <c r="BA6" s="107" t="s">
        <v>513</v>
      </c>
      <c r="BB6" s="107" t="s">
        <v>514</v>
      </c>
      <c r="BC6" s="107" t="s">
        <v>515</v>
      </c>
      <c r="BD6" s="107" t="s">
        <v>516</v>
      </c>
      <c r="BE6" s="107" t="s">
        <v>517</v>
      </c>
      <c r="BF6" s="107" t="s">
        <v>518</v>
      </c>
      <c r="BG6" s="107" t="s">
        <v>519</v>
      </c>
      <c r="BH6" s="107" t="s">
        <v>520</v>
      </c>
      <c r="BI6" s="107" t="s">
        <v>521</v>
      </c>
      <c r="BJ6" s="107" t="s">
        <v>522</v>
      </c>
      <c r="BK6" s="107" t="s">
        <v>523</v>
      </c>
      <c r="BL6" s="107" t="s">
        <v>524</v>
      </c>
      <c r="BM6" s="107" t="s">
        <v>525</v>
      </c>
      <c r="BN6" s="107" t="s">
        <v>526</v>
      </c>
      <c r="BO6" s="107" t="s">
        <v>527</v>
      </c>
      <c r="BP6" s="107" t="s">
        <v>528</v>
      </c>
      <c r="BQ6" s="107" t="s">
        <v>529</v>
      </c>
      <c r="BR6" s="107" t="s">
        <v>530</v>
      </c>
      <c r="BS6" s="107" t="s">
        <v>531</v>
      </c>
      <c r="BT6" s="107" t="s">
        <v>532</v>
      </c>
      <c r="BU6" s="107" t="s">
        <v>533</v>
      </c>
      <c r="BV6" s="107" t="s">
        <v>534</v>
      </c>
      <c r="BW6" s="107" t="s">
        <v>535</v>
      </c>
      <c r="BX6" s="107" t="s">
        <v>536</v>
      </c>
      <c r="BY6" s="107" t="s">
        <v>537</v>
      </c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19"/>
      <c r="CN6" s="123"/>
      <c r="CO6" s="119"/>
      <c r="CP6" s="124"/>
      <c r="CQ6" s="123"/>
      <c r="CR6" s="123"/>
      <c r="CS6" s="123"/>
      <c r="CT6" s="108">
        <v>13</v>
      </c>
      <c r="CU6" s="125">
        <v>6</v>
      </c>
      <c r="CV6" s="122">
        <v>7</v>
      </c>
      <c r="CW6" s="126">
        <v>53</v>
      </c>
      <c r="CX6" s="107">
        <v>67</v>
      </c>
      <c r="CY6" s="108">
        <v>68</v>
      </c>
      <c r="CZ6" s="108">
        <v>9</v>
      </c>
      <c r="DA6" s="108">
        <v>11</v>
      </c>
      <c r="DB6" s="108">
        <v>50</v>
      </c>
      <c r="DC6" s="108">
        <v>51</v>
      </c>
      <c r="DD6" s="108">
        <v>52</v>
      </c>
      <c r="DE6" s="107"/>
      <c r="DF6" s="120">
        <v>91</v>
      </c>
      <c r="DG6" s="121">
        <v>95</v>
      </c>
      <c r="DH6" s="107">
        <v>88</v>
      </c>
      <c r="DI6" s="107">
        <v>55</v>
      </c>
      <c r="DJ6" s="107"/>
      <c r="DK6" s="108">
        <v>56</v>
      </c>
      <c r="DL6" s="108">
        <v>57</v>
      </c>
      <c r="DM6" s="108">
        <v>58</v>
      </c>
      <c r="DN6" s="108">
        <v>59</v>
      </c>
      <c r="DO6" s="108">
        <v>60</v>
      </c>
      <c r="DP6" s="125">
        <v>28</v>
      </c>
      <c r="DQ6" s="125">
        <v>29</v>
      </c>
      <c r="DR6" s="107">
        <v>30</v>
      </c>
      <c r="DS6" s="107">
        <v>17</v>
      </c>
      <c r="DT6" s="108">
        <v>18</v>
      </c>
      <c r="DU6" s="107">
        <v>85</v>
      </c>
      <c r="DV6" s="108">
        <v>86</v>
      </c>
      <c r="DW6" s="108">
        <v>87</v>
      </c>
    </row>
    <row r="7" spans="1:127" x14ac:dyDescent="0.2">
      <c r="A7" s="26" t="s">
        <v>606</v>
      </c>
      <c r="B7" s="14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P7" s="13"/>
      <c r="Q7" s="113"/>
      <c r="R7" s="113"/>
      <c r="S7" s="113"/>
      <c r="T7" s="13"/>
      <c r="U7" s="13"/>
      <c r="V7" s="13"/>
      <c r="W7" s="13"/>
      <c r="X7" s="13"/>
      <c r="Y7" s="13"/>
      <c r="Z7" s="13"/>
      <c r="AA7" s="13"/>
      <c r="AB7" s="68"/>
      <c r="AC7" s="48"/>
      <c r="AD7" s="48"/>
      <c r="AE7" s="13"/>
      <c r="AF7" s="13"/>
      <c r="AG7" s="13"/>
      <c r="AH7" s="92"/>
      <c r="AI7" s="92"/>
      <c r="AJ7" s="92"/>
      <c r="AK7" s="92"/>
      <c r="AL7" s="92"/>
      <c r="AM7" s="92"/>
      <c r="AN7" s="13"/>
      <c r="AO7" s="13"/>
      <c r="AP7" s="13"/>
      <c r="AQ7" s="13"/>
      <c r="AR7" s="13"/>
      <c r="AS7" s="13"/>
      <c r="AT7" s="13"/>
      <c r="AU7" s="13"/>
      <c r="AV7" s="13"/>
      <c r="AW7" s="23"/>
      <c r="AX7" s="23"/>
      <c r="AY7" s="92"/>
      <c r="AZ7" s="92"/>
      <c r="BA7" s="13"/>
      <c r="BB7" s="13"/>
      <c r="BC7" s="13"/>
      <c r="BD7" s="13"/>
      <c r="BE7" s="92"/>
      <c r="BF7" s="92"/>
      <c r="BG7" s="92"/>
      <c r="BH7" s="92"/>
      <c r="BI7" s="92"/>
      <c r="BJ7" s="92"/>
      <c r="BK7" s="92"/>
      <c r="BL7" s="92"/>
      <c r="BM7" s="68"/>
      <c r="BN7" s="92"/>
      <c r="BO7" s="13"/>
      <c r="BP7" s="92"/>
      <c r="BQ7" s="13"/>
      <c r="BR7" s="92"/>
      <c r="BS7" s="92"/>
      <c r="BT7" s="92"/>
      <c r="BU7" s="92"/>
      <c r="BV7" s="92"/>
      <c r="BW7" s="13"/>
      <c r="BX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N7" s="13"/>
      <c r="CO7" s="14"/>
      <c r="CP7" s="48"/>
      <c r="CQ7" s="13"/>
      <c r="CR7" s="13"/>
      <c r="CS7" s="13"/>
      <c r="CT7" s="13"/>
      <c r="CU7" s="68"/>
      <c r="CV7" s="68"/>
      <c r="CW7" s="13"/>
      <c r="CX7" s="13"/>
      <c r="CY7" s="13"/>
      <c r="CZ7" s="13"/>
      <c r="DA7" s="13"/>
      <c r="DB7" s="13"/>
      <c r="DC7" s="13"/>
      <c r="DD7" s="13"/>
      <c r="DE7" s="13"/>
      <c r="DF7" s="92"/>
      <c r="DG7" s="92"/>
      <c r="DH7" s="13"/>
      <c r="DI7" s="13"/>
      <c r="DJ7" s="13"/>
      <c r="DK7" s="13"/>
      <c r="DL7" s="13"/>
      <c r="DM7" s="13"/>
      <c r="DN7" s="13"/>
      <c r="DO7" s="13"/>
      <c r="DP7" s="68"/>
      <c r="DQ7" s="68"/>
      <c r="DR7" s="13"/>
      <c r="DS7" s="23"/>
      <c r="DU7" s="13"/>
      <c r="DV7" s="13"/>
      <c r="DW7" s="13"/>
    </row>
    <row r="8" spans="1:127" s="145" customFormat="1" x14ac:dyDescent="0.2">
      <c r="A8" s="145" t="s">
        <v>604</v>
      </c>
      <c r="C8" s="145">
        <v>0</v>
      </c>
      <c r="D8" s="145">
        <v>0</v>
      </c>
      <c r="E8" s="145">
        <v>0</v>
      </c>
      <c r="F8" s="145">
        <v>0</v>
      </c>
      <c r="G8" s="145">
        <v>1</v>
      </c>
      <c r="H8" s="145">
        <v>2</v>
      </c>
      <c r="I8" s="145">
        <v>1</v>
      </c>
      <c r="J8" s="145">
        <v>1</v>
      </c>
      <c r="K8" s="145">
        <v>1</v>
      </c>
      <c r="L8" s="145" t="s">
        <v>605</v>
      </c>
      <c r="M8" s="145">
        <v>0</v>
      </c>
      <c r="N8" s="145">
        <v>0</v>
      </c>
      <c r="O8" s="146" t="s">
        <v>96</v>
      </c>
      <c r="P8" s="145" t="s">
        <v>607</v>
      </c>
      <c r="Q8" s="146" t="s">
        <v>97</v>
      </c>
      <c r="R8" s="146" t="s">
        <v>97</v>
      </c>
      <c r="S8" s="146" t="s">
        <v>608</v>
      </c>
      <c r="T8" s="145" t="s">
        <v>609</v>
      </c>
      <c r="U8" s="145">
        <v>1</v>
      </c>
      <c r="V8" s="145">
        <v>1</v>
      </c>
      <c r="W8" s="145">
        <v>0</v>
      </c>
      <c r="X8" s="145">
        <v>1</v>
      </c>
      <c r="Y8" s="145">
        <v>0</v>
      </c>
      <c r="Z8" s="145">
        <v>1</v>
      </c>
      <c r="AA8" s="145">
        <v>0</v>
      </c>
      <c r="AB8" s="145" t="s">
        <v>610</v>
      </c>
      <c r="AC8" s="145">
        <v>0</v>
      </c>
      <c r="AD8" s="145">
        <v>0</v>
      </c>
      <c r="AE8" s="145">
        <v>0</v>
      </c>
      <c r="AF8" s="145">
        <v>1</v>
      </c>
      <c r="AG8" s="145">
        <v>1</v>
      </c>
      <c r="AH8" s="145">
        <v>1</v>
      </c>
      <c r="AI8" s="145">
        <v>0</v>
      </c>
      <c r="AJ8" s="145">
        <v>1</v>
      </c>
      <c r="AK8" s="145">
        <v>1</v>
      </c>
      <c r="AL8" s="145" t="s">
        <v>611</v>
      </c>
      <c r="AM8" s="145" t="s">
        <v>612</v>
      </c>
      <c r="AN8" s="145">
        <v>0</v>
      </c>
      <c r="AO8" s="145">
        <v>0</v>
      </c>
      <c r="AP8" s="145">
        <v>1</v>
      </c>
      <c r="AQ8" s="145">
        <v>1</v>
      </c>
      <c r="AR8" s="145">
        <v>1</v>
      </c>
      <c r="AS8" s="145">
        <v>0</v>
      </c>
      <c r="AT8" s="145">
        <v>0</v>
      </c>
      <c r="AU8" s="145">
        <v>1</v>
      </c>
      <c r="AV8" s="145">
        <v>1</v>
      </c>
      <c r="AW8" s="146" t="s">
        <v>613</v>
      </c>
      <c r="AX8" s="146" t="s">
        <v>614</v>
      </c>
      <c r="AY8" s="145">
        <v>0</v>
      </c>
      <c r="AZ8" s="145">
        <v>1</v>
      </c>
      <c r="BA8" s="145">
        <v>0</v>
      </c>
      <c r="BB8" s="145">
        <v>1</v>
      </c>
      <c r="BC8" s="145">
        <v>0</v>
      </c>
      <c r="BD8" s="146" t="s">
        <v>613</v>
      </c>
      <c r="BE8" s="145">
        <v>0</v>
      </c>
      <c r="BF8" s="145">
        <v>0</v>
      </c>
      <c r="BG8" s="145">
        <v>1</v>
      </c>
      <c r="BH8" s="145">
        <v>1</v>
      </c>
      <c r="BI8" s="145">
        <v>1</v>
      </c>
      <c r="BJ8" s="145">
        <v>1</v>
      </c>
      <c r="BK8" s="145" t="s">
        <v>615</v>
      </c>
      <c r="BL8" s="145">
        <v>0</v>
      </c>
      <c r="BM8" s="145" t="s">
        <v>616</v>
      </c>
      <c r="BN8" s="145">
        <v>1</v>
      </c>
      <c r="BO8" s="145">
        <v>1</v>
      </c>
      <c r="BP8" s="145">
        <v>0</v>
      </c>
      <c r="BQ8" s="145">
        <v>1</v>
      </c>
      <c r="BR8" s="145">
        <v>0</v>
      </c>
      <c r="BS8" s="145">
        <v>0</v>
      </c>
      <c r="BT8" s="145">
        <v>2</v>
      </c>
      <c r="BU8" s="145">
        <v>1</v>
      </c>
      <c r="BV8" s="145">
        <v>0</v>
      </c>
      <c r="BW8" s="145">
        <v>0</v>
      </c>
      <c r="BX8" s="145">
        <v>0</v>
      </c>
      <c r="BY8" s="145">
        <v>1</v>
      </c>
      <c r="DS8" s="146"/>
      <c r="DT8" s="146"/>
    </row>
    <row r="9" spans="1:127" x14ac:dyDescent="0.2">
      <c r="A9" s="12"/>
      <c r="AQ9" s="26"/>
      <c r="DE9" s="26"/>
    </row>
    <row r="10" spans="1:127" x14ac:dyDescent="0.2">
      <c r="A10" s="12" t="s">
        <v>617</v>
      </c>
      <c r="AQ10" s="26"/>
      <c r="DE10" s="26"/>
    </row>
    <row r="11" spans="1:127" s="26" customFormat="1" ht="11.25" customHeight="1" x14ac:dyDescent="0.2">
      <c r="A11" s="147" t="s">
        <v>618</v>
      </c>
      <c r="B11" s="14"/>
      <c r="C11" s="29">
        <v>0</v>
      </c>
      <c r="D11" s="29">
        <v>0</v>
      </c>
      <c r="E11" s="29" t="s">
        <v>110</v>
      </c>
      <c r="F11" s="29">
        <v>0</v>
      </c>
      <c r="G11" s="110">
        <v>0</v>
      </c>
      <c r="H11" s="110">
        <v>2</v>
      </c>
      <c r="I11" s="110">
        <v>1</v>
      </c>
      <c r="J11" s="29">
        <v>1</v>
      </c>
      <c r="K11" s="29">
        <v>1</v>
      </c>
      <c r="L11" s="29">
        <v>0</v>
      </c>
      <c r="M11" s="29">
        <v>1</v>
      </c>
      <c r="N11" s="29" t="s">
        <v>96</v>
      </c>
      <c r="O11" s="29">
        <v>1</v>
      </c>
      <c r="P11" s="29">
        <v>1</v>
      </c>
      <c r="Q11" s="110">
        <v>0</v>
      </c>
      <c r="R11" s="110">
        <v>0</v>
      </c>
      <c r="S11" s="110">
        <v>0</v>
      </c>
      <c r="T11" s="29">
        <v>1</v>
      </c>
      <c r="U11" s="29">
        <v>1</v>
      </c>
      <c r="V11" s="29">
        <v>1</v>
      </c>
      <c r="W11" s="29">
        <v>0</v>
      </c>
      <c r="X11" s="29">
        <v>1</v>
      </c>
      <c r="Y11" s="29">
        <v>0</v>
      </c>
      <c r="Z11" s="29">
        <v>1</v>
      </c>
      <c r="AA11" s="29" t="s">
        <v>573</v>
      </c>
      <c r="AB11" s="110">
        <v>0</v>
      </c>
      <c r="AC11" s="110" t="s">
        <v>110</v>
      </c>
      <c r="AD11" s="110" t="s">
        <v>110</v>
      </c>
      <c r="AE11" s="29">
        <v>0</v>
      </c>
      <c r="AF11" s="29">
        <v>1</v>
      </c>
      <c r="AG11" s="29">
        <v>1</v>
      </c>
      <c r="AH11" s="110" t="s">
        <v>110</v>
      </c>
      <c r="AI11" s="110" t="s">
        <v>110</v>
      </c>
      <c r="AJ11" s="110">
        <v>1</v>
      </c>
      <c r="AK11" s="110">
        <v>1</v>
      </c>
      <c r="AL11" s="110">
        <v>0</v>
      </c>
      <c r="AM11" s="110">
        <v>0</v>
      </c>
      <c r="AN11" s="29">
        <v>0</v>
      </c>
      <c r="AO11" s="29">
        <v>0</v>
      </c>
      <c r="AP11" s="29">
        <v>1</v>
      </c>
      <c r="AQ11" s="97">
        <v>1</v>
      </c>
      <c r="AR11" s="29">
        <v>1</v>
      </c>
      <c r="AS11" s="29">
        <v>0</v>
      </c>
      <c r="AT11" s="29">
        <v>0</v>
      </c>
      <c r="AU11" s="29" t="s">
        <v>573</v>
      </c>
      <c r="AV11" s="29">
        <v>0</v>
      </c>
      <c r="AW11" s="29">
        <v>2</v>
      </c>
      <c r="AX11" s="29" t="s">
        <v>110</v>
      </c>
      <c r="AY11" s="97">
        <v>0</v>
      </c>
      <c r="AZ11" s="97" t="s">
        <v>110</v>
      </c>
      <c r="BA11" s="29">
        <v>0</v>
      </c>
      <c r="BB11" s="29">
        <v>1</v>
      </c>
      <c r="BC11" s="29">
        <v>0</v>
      </c>
      <c r="BD11" s="110">
        <v>1</v>
      </c>
      <c r="BE11" s="110">
        <v>0</v>
      </c>
      <c r="BF11" s="110">
        <v>0</v>
      </c>
      <c r="BG11" s="110">
        <v>1</v>
      </c>
      <c r="BH11" s="110">
        <v>1</v>
      </c>
      <c r="BI11" s="110">
        <v>1</v>
      </c>
      <c r="BJ11" s="110">
        <v>1</v>
      </c>
      <c r="BK11" s="110">
        <v>1</v>
      </c>
      <c r="BL11" s="110" t="s">
        <v>97</v>
      </c>
      <c r="BM11" s="110">
        <v>0</v>
      </c>
      <c r="BN11" s="110">
        <v>1</v>
      </c>
      <c r="BO11" s="29" t="s">
        <v>96</v>
      </c>
      <c r="BP11" s="110">
        <v>0</v>
      </c>
      <c r="BQ11" s="110">
        <v>1</v>
      </c>
      <c r="BR11" s="110">
        <v>0</v>
      </c>
      <c r="BS11" s="110" t="s">
        <v>110</v>
      </c>
      <c r="BT11" s="97">
        <v>2</v>
      </c>
      <c r="BU11" s="97">
        <v>1</v>
      </c>
      <c r="BV11" s="97">
        <v>0</v>
      </c>
      <c r="BW11" s="29">
        <v>0</v>
      </c>
      <c r="BX11" s="29">
        <v>0</v>
      </c>
      <c r="BY11" s="110">
        <v>1</v>
      </c>
      <c r="BZ11" s="14"/>
      <c r="CA11" s="47">
        <v>2.1</v>
      </c>
      <c r="CB11" s="46">
        <v>22.3</v>
      </c>
      <c r="CC11" s="67">
        <f t="shared" ref="CC11:CC18" si="0">CA11/CB11</f>
        <v>9.417040358744394E-2</v>
      </c>
      <c r="CD11" s="46">
        <v>16.5</v>
      </c>
      <c r="CE11" s="67">
        <f t="shared" ref="CE11:CE18" si="1">CD11/CB11</f>
        <v>0.73991031390134532</v>
      </c>
      <c r="CF11" s="46">
        <v>14.4</v>
      </c>
      <c r="CG11" s="67">
        <f t="shared" ref="CG11:CG18" si="2">CF11/CB11</f>
        <v>0.64573991031390132</v>
      </c>
      <c r="CH11" s="46">
        <v>15.7</v>
      </c>
      <c r="CI11" s="67">
        <f t="shared" ref="CI11:CI18" si="3">CH11/CB11</f>
        <v>0.70403587443946181</v>
      </c>
      <c r="CJ11" s="46">
        <v>38.9</v>
      </c>
      <c r="CK11" s="67">
        <f t="shared" ref="CK11:CK18" si="4">CJ11/CB11</f>
        <v>1.7443946188340806</v>
      </c>
      <c r="CL11" s="46"/>
      <c r="CM11" s="14"/>
      <c r="CN11" s="14">
        <v>1</v>
      </c>
      <c r="CO11" s="14">
        <v>1</v>
      </c>
      <c r="CP11" s="47">
        <v>0</v>
      </c>
      <c r="CQ11" s="14">
        <v>0</v>
      </c>
      <c r="CR11" s="14">
        <v>0</v>
      </c>
      <c r="CS11" s="14" t="s">
        <v>110</v>
      </c>
      <c r="CT11" s="14" t="s">
        <v>110</v>
      </c>
      <c r="CU11" s="90">
        <v>1</v>
      </c>
      <c r="CV11" s="90">
        <v>1</v>
      </c>
      <c r="CW11" s="14">
        <v>1</v>
      </c>
      <c r="CX11" s="14">
        <v>2</v>
      </c>
      <c r="CY11" s="14">
        <v>3</v>
      </c>
      <c r="CZ11" s="14">
        <v>0</v>
      </c>
      <c r="DA11" s="14">
        <v>0</v>
      </c>
      <c r="DB11" s="14">
        <v>1</v>
      </c>
      <c r="DC11" s="14">
        <v>0</v>
      </c>
      <c r="DD11" s="14">
        <v>0</v>
      </c>
      <c r="DE11" s="14"/>
      <c r="DF11" s="94">
        <v>1</v>
      </c>
      <c r="DG11" s="96">
        <v>1</v>
      </c>
      <c r="DH11" s="14">
        <v>1</v>
      </c>
      <c r="DI11" s="14">
        <v>1</v>
      </c>
      <c r="DJ11" s="14">
        <v>1</v>
      </c>
      <c r="DK11" s="14" t="s">
        <v>92</v>
      </c>
      <c r="DL11" s="14">
        <v>1</v>
      </c>
      <c r="DM11" s="14">
        <v>1</v>
      </c>
      <c r="DN11" s="14">
        <v>1</v>
      </c>
      <c r="DO11" s="14">
        <v>1</v>
      </c>
      <c r="DP11" s="90" t="s">
        <v>110</v>
      </c>
      <c r="DQ11" s="90" t="s">
        <v>110</v>
      </c>
      <c r="DR11" s="14">
        <v>0</v>
      </c>
      <c r="DS11" s="29">
        <v>0</v>
      </c>
      <c r="DT11" s="29" t="s">
        <v>110</v>
      </c>
      <c r="DU11" s="14">
        <v>1</v>
      </c>
      <c r="DV11" s="14">
        <v>1</v>
      </c>
      <c r="DW11" s="14">
        <v>1</v>
      </c>
    </row>
    <row r="12" spans="1:127" s="26" customFormat="1" x14ac:dyDescent="0.2">
      <c r="A12" s="147" t="s">
        <v>619</v>
      </c>
      <c r="B12" s="14"/>
      <c r="C12" s="29">
        <v>1</v>
      </c>
      <c r="D12" s="29">
        <v>1</v>
      </c>
      <c r="E12" s="29">
        <v>0</v>
      </c>
      <c r="F12" s="29">
        <v>0</v>
      </c>
      <c r="G12" s="29">
        <v>1</v>
      </c>
      <c r="H12" s="29">
        <v>0</v>
      </c>
      <c r="I12" s="29">
        <v>1</v>
      </c>
      <c r="J12" s="29">
        <v>1</v>
      </c>
      <c r="K12" s="29">
        <v>1</v>
      </c>
      <c r="L12" s="29">
        <v>1</v>
      </c>
      <c r="M12" s="29">
        <v>0</v>
      </c>
      <c r="N12" s="29" t="s">
        <v>97</v>
      </c>
      <c r="O12" s="29" t="s">
        <v>110</v>
      </c>
      <c r="P12" s="29">
        <v>1</v>
      </c>
      <c r="Q12" s="110" t="s">
        <v>97</v>
      </c>
      <c r="R12" s="110" t="s">
        <v>97</v>
      </c>
      <c r="S12" s="110" t="s">
        <v>401</v>
      </c>
      <c r="T12" s="29">
        <v>0</v>
      </c>
      <c r="U12" s="29">
        <v>1</v>
      </c>
      <c r="V12" s="29">
        <v>1</v>
      </c>
      <c r="W12" s="29">
        <v>0</v>
      </c>
      <c r="X12" s="29">
        <v>1</v>
      </c>
      <c r="Y12" s="29">
        <v>0</v>
      </c>
      <c r="Z12" s="29">
        <v>1</v>
      </c>
      <c r="AA12" s="29">
        <v>1</v>
      </c>
      <c r="AB12" s="110">
        <v>1</v>
      </c>
      <c r="AC12" s="110" t="s">
        <v>97</v>
      </c>
      <c r="AD12" s="110">
        <v>0</v>
      </c>
      <c r="AE12" s="29">
        <v>0</v>
      </c>
      <c r="AF12" s="29">
        <v>1</v>
      </c>
      <c r="AG12" s="29">
        <v>0</v>
      </c>
      <c r="AH12" s="110">
        <v>1</v>
      </c>
      <c r="AI12" s="110">
        <v>0</v>
      </c>
      <c r="AJ12" s="110">
        <v>1</v>
      </c>
      <c r="AK12" s="110">
        <v>1</v>
      </c>
      <c r="AL12" s="110">
        <v>1</v>
      </c>
      <c r="AM12" s="110">
        <v>0</v>
      </c>
      <c r="AN12" s="29">
        <v>0</v>
      </c>
      <c r="AO12" s="29">
        <v>0</v>
      </c>
      <c r="AP12" s="29">
        <v>1</v>
      </c>
      <c r="AQ12" s="97">
        <v>0</v>
      </c>
      <c r="AR12" s="29">
        <v>1</v>
      </c>
      <c r="AS12" s="29">
        <v>1</v>
      </c>
      <c r="AT12" s="29">
        <v>1</v>
      </c>
      <c r="AU12" s="29">
        <v>1</v>
      </c>
      <c r="AV12" s="29">
        <v>1</v>
      </c>
      <c r="AW12" s="29">
        <v>0</v>
      </c>
      <c r="AX12" s="29" t="s">
        <v>110</v>
      </c>
      <c r="AY12" s="97">
        <v>0</v>
      </c>
      <c r="AZ12" s="97" t="s">
        <v>110</v>
      </c>
      <c r="BA12" s="97">
        <v>0</v>
      </c>
      <c r="BB12" s="29">
        <v>0</v>
      </c>
      <c r="BC12" s="29">
        <v>0</v>
      </c>
      <c r="BD12" s="110">
        <v>0</v>
      </c>
      <c r="BE12" s="110">
        <v>0</v>
      </c>
      <c r="BF12" s="110">
        <v>2</v>
      </c>
      <c r="BG12" s="110">
        <v>0</v>
      </c>
      <c r="BH12" s="110">
        <v>0</v>
      </c>
      <c r="BI12" s="110">
        <v>1</v>
      </c>
      <c r="BJ12" s="110">
        <v>1</v>
      </c>
      <c r="BK12" s="110">
        <v>0</v>
      </c>
      <c r="BL12" s="110" t="s">
        <v>78</v>
      </c>
      <c r="BM12" s="110" t="s">
        <v>401</v>
      </c>
      <c r="BN12" s="110">
        <v>1</v>
      </c>
      <c r="BO12" s="29" t="s">
        <v>96</v>
      </c>
      <c r="BP12" s="110" t="s">
        <v>110</v>
      </c>
      <c r="BQ12" s="110" t="s">
        <v>96</v>
      </c>
      <c r="BR12" s="110" t="s">
        <v>97</v>
      </c>
      <c r="BS12" s="110" t="s">
        <v>110</v>
      </c>
      <c r="BT12" s="97">
        <v>0</v>
      </c>
      <c r="BU12" s="97">
        <v>0</v>
      </c>
      <c r="BV12" s="117">
        <v>0</v>
      </c>
      <c r="BW12" s="29" t="s">
        <v>573</v>
      </c>
      <c r="BX12" s="29">
        <v>0</v>
      </c>
      <c r="BY12" s="110">
        <v>0</v>
      </c>
      <c r="BZ12" s="14"/>
      <c r="CA12" s="46">
        <v>3</v>
      </c>
      <c r="CB12" s="46">
        <v>17.7</v>
      </c>
      <c r="CC12" s="67">
        <f>CA12/CB12</f>
        <v>0.16949152542372883</v>
      </c>
      <c r="CD12" s="46">
        <v>6.7</v>
      </c>
      <c r="CE12" s="67">
        <f>CD12/CB12</f>
        <v>0.37853107344632769</v>
      </c>
      <c r="CF12" s="46">
        <v>5.6</v>
      </c>
      <c r="CG12" s="67">
        <f>CF12/CB12</f>
        <v>0.31638418079096042</v>
      </c>
      <c r="CH12" s="46">
        <v>12.2</v>
      </c>
      <c r="CI12" s="67">
        <f>CH12/CB12</f>
        <v>0.68926553672316382</v>
      </c>
      <c r="CJ12" s="46">
        <v>30.8</v>
      </c>
      <c r="CK12" s="67">
        <f>CJ12/CB12</f>
        <v>1.7401129943502827</v>
      </c>
      <c r="CL12" s="46"/>
      <c r="CM12" s="14"/>
      <c r="CN12" s="14">
        <v>0</v>
      </c>
      <c r="CO12" s="14">
        <v>0</v>
      </c>
      <c r="CP12" s="47">
        <v>1</v>
      </c>
      <c r="CQ12" s="14" t="s">
        <v>93</v>
      </c>
      <c r="CR12" s="14">
        <v>0</v>
      </c>
      <c r="CS12" s="14" t="s">
        <v>110</v>
      </c>
      <c r="CT12" s="14">
        <v>1</v>
      </c>
      <c r="CU12" s="90">
        <v>0</v>
      </c>
      <c r="CV12" s="90">
        <v>1</v>
      </c>
      <c r="CW12" s="14" t="s">
        <v>110</v>
      </c>
      <c r="CX12" s="14">
        <v>0</v>
      </c>
      <c r="CY12" s="14">
        <v>0</v>
      </c>
      <c r="CZ12" s="14">
        <v>0</v>
      </c>
      <c r="DA12" s="14">
        <v>1</v>
      </c>
      <c r="DB12" s="14">
        <v>0</v>
      </c>
      <c r="DC12" s="14" t="s">
        <v>110</v>
      </c>
      <c r="DD12" s="14" t="s">
        <v>110</v>
      </c>
      <c r="DE12" s="14"/>
      <c r="DF12" s="94">
        <v>0</v>
      </c>
      <c r="DG12" s="96">
        <v>1</v>
      </c>
      <c r="DH12" s="14">
        <v>1</v>
      </c>
      <c r="DI12" s="14">
        <v>1</v>
      </c>
      <c r="DJ12" s="14"/>
      <c r="DK12" s="14">
        <v>1</v>
      </c>
      <c r="DL12" s="14">
        <v>1</v>
      </c>
      <c r="DM12" s="14">
        <v>1</v>
      </c>
      <c r="DN12" s="14">
        <v>1</v>
      </c>
      <c r="DO12" s="14">
        <v>0</v>
      </c>
      <c r="DP12" s="90">
        <v>2</v>
      </c>
      <c r="DQ12" s="90">
        <v>0</v>
      </c>
      <c r="DR12" s="14">
        <v>1</v>
      </c>
      <c r="DS12" s="29">
        <v>1</v>
      </c>
      <c r="DT12" s="29">
        <v>1</v>
      </c>
      <c r="DU12" s="14" t="s">
        <v>110</v>
      </c>
      <c r="DV12" s="14">
        <v>0</v>
      </c>
      <c r="DW12" s="14">
        <v>0</v>
      </c>
    </row>
    <row r="13" spans="1:127" s="26" customFormat="1" x14ac:dyDescent="0.2">
      <c r="A13" s="147" t="s">
        <v>620</v>
      </c>
      <c r="B13" s="14"/>
      <c r="C13" s="29">
        <v>1</v>
      </c>
      <c r="D13" s="29">
        <v>1</v>
      </c>
      <c r="E13" s="29">
        <v>0</v>
      </c>
      <c r="F13" s="29">
        <v>0</v>
      </c>
      <c r="G13" s="29">
        <v>1</v>
      </c>
      <c r="H13" s="29">
        <v>0</v>
      </c>
      <c r="I13" s="29">
        <v>1</v>
      </c>
      <c r="J13" s="29">
        <v>1</v>
      </c>
      <c r="K13" s="29">
        <v>1</v>
      </c>
      <c r="L13" s="29">
        <v>1</v>
      </c>
      <c r="M13" s="29">
        <v>0</v>
      </c>
      <c r="N13" s="29" t="s">
        <v>97</v>
      </c>
      <c r="O13" s="29" t="s">
        <v>110</v>
      </c>
      <c r="P13" s="29">
        <v>0</v>
      </c>
      <c r="Q13" s="110" t="s">
        <v>110</v>
      </c>
      <c r="R13" s="110" t="s">
        <v>110</v>
      </c>
      <c r="S13" s="110" t="s">
        <v>110</v>
      </c>
      <c r="T13" s="29">
        <v>0</v>
      </c>
      <c r="U13" s="29">
        <v>1</v>
      </c>
      <c r="V13" s="29">
        <v>1</v>
      </c>
      <c r="W13" s="29">
        <v>0</v>
      </c>
      <c r="X13" s="29">
        <v>1</v>
      </c>
      <c r="Y13" s="29">
        <v>0</v>
      </c>
      <c r="Z13" s="29">
        <v>0</v>
      </c>
      <c r="AA13" s="29">
        <v>0</v>
      </c>
      <c r="AB13" s="110">
        <v>1</v>
      </c>
      <c r="AC13" s="110" t="s">
        <v>97</v>
      </c>
      <c r="AD13" s="110">
        <v>0</v>
      </c>
      <c r="AE13" s="29">
        <v>0</v>
      </c>
      <c r="AF13" s="29">
        <v>1</v>
      </c>
      <c r="AG13" s="29">
        <v>1</v>
      </c>
      <c r="AH13" s="110">
        <v>1</v>
      </c>
      <c r="AI13" s="110">
        <v>0</v>
      </c>
      <c r="AJ13" s="110">
        <v>1</v>
      </c>
      <c r="AK13" s="110">
        <v>1</v>
      </c>
      <c r="AL13" s="110">
        <v>1</v>
      </c>
      <c r="AM13" s="110" t="s">
        <v>96</v>
      </c>
      <c r="AN13" s="29">
        <v>0</v>
      </c>
      <c r="AO13" s="29">
        <v>0</v>
      </c>
      <c r="AP13" s="29">
        <v>1</v>
      </c>
      <c r="AQ13" s="97">
        <v>0</v>
      </c>
      <c r="AR13" s="29">
        <v>1</v>
      </c>
      <c r="AS13" s="29">
        <v>0</v>
      </c>
      <c r="AT13" s="29">
        <v>0</v>
      </c>
      <c r="AU13" s="29">
        <v>1</v>
      </c>
      <c r="AV13" s="29">
        <v>1</v>
      </c>
      <c r="AW13" s="29">
        <v>0</v>
      </c>
      <c r="AX13" s="29" t="s">
        <v>110</v>
      </c>
      <c r="AY13" s="97">
        <v>0</v>
      </c>
      <c r="AZ13" s="97" t="s">
        <v>110</v>
      </c>
      <c r="BA13" s="97">
        <v>0</v>
      </c>
      <c r="BB13" s="29">
        <v>0</v>
      </c>
      <c r="BC13" s="29">
        <v>0</v>
      </c>
      <c r="BD13" s="110">
        <v>0</v>
      </c>
      <c r="BE13" s="110">
        <v>1</v>
      </c>
      <c r="BF13" s="110">
        <v>2</v>
      </c>
      <c r="BG13" s="110">
        <v>0</v>
      </c>
      <c r="BH13" s="110">
        <v>0</v>
      </c>
      <c r="BI13" s="110">
        <v>1</v>
      </c>
      <c r="BJ13" s="110">
        <v>1</v>
      </c>
      <c r="BK13" s="110">
        <v>0</v>
      </c>
      <c r="BL13" s="110" t="s">
        <v>96</v>
      </c>
      <c r="BM13" s="110">
        <v>2</v>
      </c>
      <c r="BN13" s="110">
        <v>1</v>
      </c>
      <c r="BO13" s="29" t="s">
        <v>96</v>
      </c>
      <c r="BP13" s="110" t="s">
        <v>110</v>
      </c>
      <c r="BQ13" s="110">
        <v>1</v>
      </c>
      <c r="BR13" s="110">
        <v>0</v>
      </c>
      <c r="BS13" s="110" t="s">
        <v>110</v>
      </c>
      <c r="BT13" s="97" t="s">
        <v>573</v>
      </c>
      <c r="BU13" s="97">
        <v>0</v>
      </c>
      <c r="BV13" s="117">
        <v>0</v>
      </c>
      <c r="BW13" s="29" t="s">
        <v>573</v>
      </c>
      <c r="BX13" s="29" t="s">
        <v>573</v>
      </c>
      <c r="BY13" s="110">
        <v>0</v>
      </c>
      <c r="BZ13" s="14"/>
      <c r="CA13" s="46">
        <v>3</v>
      </c>
      <c r="CB13" s="46">
        <v>16.899999999999999</v>
      </c>
      <c r="CC13" s="67">
        <f>CA13/CB13</f>
        <v>0.1775147928994083</v>
      </c>
      <c r="CD13" s="46">
        <v>8.5</v>
      </c>
      <c r="CE13" s="67">
        <f>CD13/CB13</f>
        <v>0.50295857988165682</v>
      </c>
      <c r="CF13" s="46">
        <v>6.9</v>
      </c>
      <c r="CG13" s="67">
        <f>CF13/CB13</f>
        <v>0.40828402366863908</v>
      </c>
      <c r="CH13" s="46">
        <v>12.5</v>
      </c>
      <c r="CI13" s="67">
        <f>CH13/CB13</f>
        <v>0.7396449704142013</v>
      </c>
      <c r="CJ13" s="46">
        <v>30.1</v>
      </c>
      <c r="CK13" s="67">
        <f>CJ13/CB13</f>
        <v>1.7810650887573967</v>
      </c>
      <c r="CL13" s="46"/>
      <c r="CM13" s="14"/>
      <c r="CN13" s="14">
        <v>0</v>
      </c>
      <c r="CO13" s="14">
        <v>0</v>
      </c>
      <c r="CP13" s="47">
        <v>1</v>
      </c>
      <c r="CQ13" s="14">
        <v>1</v>
      </c>
      <c r="CR13" s="14" t="s">
        <v>92</v>
      </c>
      <c r="CS13" s="14">
        <v>0</v>
      </c>
      <c r="CT13" s="14">
        <v>1</v>
      </c>
      <c r="CU13" s="90">
        <v>0</v>
      </c>
      <c r="CV13" s="90">
        <v>1</v>
      </c>
      <c r="CW13" s="14">
        <v>1</v>
      </c>
      <c r="CX13" s="14">
        <v>0</v>
      </c>
      <c r="CY13" s="14">
        <v>0</v>
      </c>
      <c r="CZ13" s="14">
        <v>0</v>
      </c>
      <c r="DA13" s="14">
        <v>1</v>
      </c>
      <c r="DB13" s="14">
        <v>1</v>
      </c>
      <c r="DC13" s="14">
        <v>1</v>
      </c>
      <c r="DD13" s="14">
        <v>1</v>
      </c>
      <c r="DE13" s="14"/>
      <c r="DF13" s="94">
        <v>0</v>
      </c>
      <c r="DG13" s="96">
        <v>1</v>
      </c>
      <c r="DH13" s="14">
        <v>1</v>
      </c>
      <c r="DI13" s="14" t="s">
        <v>92</v>
      </c>
      <c r="DJ13" s="14"/>
      <c r="DK13" s="14">
        <v>1</v>
      </c>
      <c r="DL13" s="14">
        <v>1</v>
      </c>
      <c r="DM13" s="14">
        <v>1</v>
      </c>
      <c r="DN13" s="14">
        <v>1</v>
      </c>
      <c r="DO13" s="14">
        <v>1</v>
      </c>
      <c r="DP13" s="90">
        <v>2</v>
      </c>
      <c r="DQ13" s="90">
        <v>0</v>
      </c>
      <c r="DR13" s="14">
        <v>1</v>
      </c>
      <c r="DS13" s="29">
        <v>0</v>
      </c>
      <c r="DT13" s="29" t="s">
        <v>110</v>
      </c>
      <c r="DU13" s="14" t="s">
        <v>110</v>
      </c>
      <c r="DV13" s="14" t="s">
        <v>92</v>
      </c>
      <c r="DW13" s="14" t="s">
        <v>92</v>
      </c>
    </row>
    <row r="14" spans="1:127" s="26" customFormat="1" x14ac:dyDescent="0.2">
      <c r="A14" s="147" t="s">
        <v>621</v>
      </c>
      <c r="B14" s="14"/>
      <c r="C14" s="29" t="s">
        <v>573</v>
      </c>
      <c r="D14" s="29">
        <v>0</v>
      </c>
      <c r="E14" s="29" t="s">
        <v>110</v>
      </c>
      <c r="F14" s="29">
        <v>0</v>
      </c>
      <c r="G14" s="29">
        <v>1</v>
      </c>
      <c r="H14" s="29" t="s">
        <v>96</v>
      </c>
      <c r="I14" s="29">
        <v>1</v>
      </c>
      <c r="J14" s="29">
        <v>1</v>
      </c>
      <c r="K14" s="29">
        <v>0</v>
      </c>
      <c r="L14" s="29">
        <v>0</v>
      </c>
      <c r="M14" s="29">
        <v>0</v>
      </c>
      <c r="N14" s="29" t="s">
        <v>97</v>
      </c>
      <c r="O14" s="29" t="s">
        <v>110</v>
      </c>
      <c r="P14" s="29">
        <v>0</v>
      </c>
      <c r="Q14" s="110" t="s">
        <v>110</v>
      </c>
      <c r="R14" s="110" t="s">
        <v>110</v>
      </c>
      <c r="S14" s="110" t="s">
        <v>110</v>
      </c>
      <c r="T14" s="29">
        <v>0</v>
      </c>
      <c r="U14" s="29">
        <v>1</v>
      </c>
      <c r="V14" s="29">
        <v>1</v>
      </c>
      <c r="W14" s="29">
        <v>0</v>
      </c>
      <c r="X14" s="29">
        <v>0</v>
      </c>
      <c r="Y14" s="29" t="s">
        <v>110</v>
      </c>
      <c r="Z14" s="29">
        <v>0</v>
      </c>
      <c r="AA14" s="29">
        <v>0</v>
      </c>
      <c r="AB14" s="110">
        <v>0</v>
      </c>
      <c r="AC14" s="110" t="s">
        <v>110</v>
      </c>
      <c r="AD14" s="110" t="s">
        <v>110</v>
      </c>
      <c r="AE14" s="29">
        <v>0</v>
      </c>
      <c r="AF14" s="29">
        <v>1</v>
      </c>
      <c r="AG14" s="29">
        <v>1</v>
      </c>
      <c r="AH14" s="110">
        <v>1</v>
      </c>
      <c r="AI14" s="110">
        <v>0</v>
      </c>
      <c r="AJ14" s="110">
        <v>1</v>
      </c>
      <c r="AK14" s="110">
        <v>1</v>
      </c>
      <c r="AL14" s="110">
        <v>1</v>
      </c>
      <c r="AM14" s="110">
        <v>1</v>
      </c>
      <c r="AN14" s="29">
        <v>0</v>
      </c>
      <c r="AO14" s="29">
        <v>0</v>
      </c>
      <c r="AP14" s="29">
        <v>1</v>
      </c>
      <c r="AQ14" s="97">
        <v>1</v>
      </c>
      <c r="AR14" s="29">
        <v>1</v>
      </c>
      <c r="AS14" s="29">
        <v>0</v>
      </c>
      <c r="AT14" s="29">
        <v>0</v>
      </c>
      <c r="AU14" s="29" t="s">
        <v>96</v>
      </c>
      <c r="AV14" s="29">
        <v>1</v>
      </c>
      <c r="AW14" s="29">
        <v>0</v>
      </c>
      <c r="AX14" s="29" t="s">
        <v>110</v>
      </c>
      <c r="AY14" s="97">
        <v>0</v>
      </c>
      <c r="AZ14" s="97" t="s">
        <v>110</v>
      </c>
      <c r="BA14" s="29">
        <v>0</v>
      </c>
      <c r="BB14" s="29">
        <v>1</v>
      </c>
      <c r="BC14" s="29">
        <v>0</v>
      </c>
      <c r="BD14" s="110">
        <v>0</v>
      </c>
      <c r="BE14" s="110">
        <v>0</v>
      </c>
      <c r="BF14" s="110">
        <v>2</v>
      </c>
      <c r="BG14" s="110" t="s">
        <v>573</v>
      </c>
      <c r="BH14" s="110" t="s">
        <v>573</v>
      </c>
      <c r="BI14" s="110">
        <v>1</v>
      </c>
      <c r="BJ14" s="110">
        <v>1</v>
      </c>
      <c r="BK14" s="110">
        <v>0</v>
      </c>
      <c r="BL14" s="110" t="s">
        <v>96</v>
      </c>
      <c r="BM14" s="110" t="s">
        <v>401</v>
      </c>
      <c r="BN14" s="110">
        <v>1</v>
      </c>
      <c r="BO14" s="29" t="s">
        <v>96</v>
      </c>
      <c r="BP14" s="110" t="s">
        <v>110</v>
      </c>
      <c r="BQ14" s="110">
        <v>0</v>
      </c>
      <c r="BR14" s="110">
        <v>1</v>
      </c>
      <c r="BS14" s="110">
        <v>0</v>
      </c>
      <c r="BT14" s="97">
        <v>2</v>
      </c>
      <c r="BU14" s="97">
        <v>1</v>
      </c>
      <c r="BV14" s="97">
        <v>0</v>
      </c>
      <c r="BW14" s="29">
        <v>0</v>
      </c>
      <c r="BX14" s="29">
        <v>1</v>
      </c>
      <c r="BY14" s="110" t="s">
        <v>96</v>
      </c>
      <c r="BZ14" s="14"/>
      <c r="CA14" s="14">
        <v>4.2</v>
      </c>
      <c r="CB14" s="46">
        <v>19.8</v>
      </c>
      <c r="CC14" s="67">
        <f>CA14/CB14</f>
        <v>0.21212121212121213</v>
      </c>
      <c r="CD14" s="46">
        <v>16.7</v>
      </c>
      <c r="CE14" s="67">
        <f>CD14/CB14</f>
        <v>0.84343434343434331</v>
      </c>
      <c r="CF14" s="46">
        <v>15.4</v>
      </c>
      <c r="CG14" s="67">
        <f>CF14/CB14</f>
        <v>0.77777777777777779</v>
      </c>
      <c r="CH14" s="46">
        <v>14.7</v>
      </c>
      <c r="CI14" s="67">
        <f>CH14/CB14</f>
        <v>0.74242424242424232</v>
      </c>
      <c r="CJ14" s="46">
        <v>36.1</v>
      </c>
      <c r="CK14" s="67">
        <f>CJ14/CB14</f>
        <v>1.8232323232323233</v>
      </c>
      <c r="CL14" s="46"/>
      <c r="CM14" s="14"/>
      <c r="CN14" s="14">
        <v>0</v>
      </c>
      <c r="CO14" s="14">
        <v>0</v>
      </c>
      <c r="CP14" s="47">
        <v>1</v>
      </c>
      <c r="CQ14" s="14">
        <v>0</v>
      </c>
      <c r="CR14" s="14">
        <v>1</v>
      </c>
      <c r="CS14" s="14">
        <v>1</v>
      </c>
      <c r="CT14" s="14" t="s">
        <v>110</v>
      </c>
      <c r="CU14" s="90" t="s">
        <v>92</v>
      </c>
      <c r="CV14" s="90">
        <v>1</v>
      </c>
      <c r="CW14" s="14">
        <v>0</v>
      </c>
      <c r="CX14" s="14">
        <v>0</v>
      </c>
      <c r="CY14" s="14">
        <v>0</v>
      </c>
      <c r="CZ14" s="14">
        <v>0</v>
      </c>
      <c r="DA14" s="14">
        <v>0</v>
      </c>
      <c r="DB14" s="14">
        <v>1</v>
      </c>
      <c r="DC14" s="14" t="s">
        <v>93</v>
      </c>
      <c r="DD14" s="14" t="s">
        <v>92</v>
      </c>
      <c r="DE14" s="14"/>
      <c r="DF14" s="94">
        <v>1</v>
      </c>
      <c r="DG14" s="96">
        <v>1</v>
      </c>
      <c r="DH14" s="14">
        <v>1</v>
      </c>
      <c r="DI14" s="14">
        <v>0</v>
      </c>
      <c r="DJ14" s="14"/>
      <c r="DK14" s="14">
        <v>0</v>
      </c>
      <c r="DL14" s="14">
        <v>0</v>
      </c>
      <c r="DM14" s="14">
        <v>0</v>
      </c>
      <c r="DN14" s="14">
        <v>0</v>
      </c>
      <c r="DO14" s="14">
        <v>0</v>
      </c>
      <c r="DP14" s="90" t="s">
        <v>110</v>
      </c>
      <c r="DQ14" s="90" t="s">
        <v>110</v>
      </c>
      <c r="DR14" s="14">
        <v>0</v>
      </c>
      <c r="DS14" s="29">
        <v>0</v>
      </c>
      <c r="DT14" s="29" t="s">
        <v>110</v>
      </c>
      <c r="DU14" s="14">
        <v>0</v>
      </c>
      <c r="DV14" s="14" t="s">
        <v>92</v>
      </c>
      <c r="DW14" s="14" t="s">
        <v>92</v>
      </c>
    </row>
    <row r="15" spans="1:127" s="141" customFormat="1" x14ac:dyDescent="0.2">
      <c r="A15" s="147" t="s">
        <v>622</v>
      </c>
      <c r="B15" s="96"/>
      <c r="C15" s="97" t="s">
        <v>573</v>
      </c>
      <c r="D15" s="97">
        <v>0</v>
      </c>
      <c r="E15" s="97" t="s">
        <v>110</v>
      </c>
      <c r="F15" s="97">
        <v>0</v>
      </c>
      <c r="G15" s="97">
        <v>1</v>
      </c>
      <c r="H15" s="97" t="s">
        <v>401</v>
      </c>
      <c r="I15" s="97">
        <v>1</v>
      </c>
      <c r="J15" s="97">
        <v>1</v>
      </c>
      <c r="K15" s="97">
        <v>1</v>
      </c>
      <c r="L15" s="97">
        <v>1</v>
      </c>
      <c r="M15" s="97">
        <v>0</v>
      </c>
      <c r="N15" s="97" t="s">
        <v>97</v>
      </c>
      <c r="O15" s="97" t="s">
        <v>110</v>
      </c>
      <c r="P15" s="97">
        <v>1</v>
      </c>
      <c r="Q15" s="97">
        <v>0</v>
      </c>
      <c r="R15" s="97">
        <v>0</v>
      </c>
      <c r="S15" s="97">
        <v>1</v>
      </c>
      <c r="T15" s="97">
        <v>0</v>
      </c>
      <c r="U15" s="97">
        <v>1</v>
      </c>
      <c r="V15" s="97">
        <v>1</v>
      </c>
      <c r="W15" s="97">
        <v>0</v>
      </c>
      <c r="X15" s="97">
        <v>1</v>
      </c>
      <c r="Y15" s="97">
        <v>0</v>
      </c>
      <c r="Z15" s="97">
        <v>1</v>
      </c>
      <c r="AA15" s="97" t="s">
        <v>573</v>
      </c>
      <c r="AB15" s="97">
        <v>1</v>
      </c>
      <c r="AC15" s="97" t="s">
        <v>97</v>
      </c>
      <c r="AD15" s="97">
        <v>0</v>
      </c>
      <c r="AE15" s="97">
        <v>0</v>
      </c>
      <c r="AF15" s="97">
        <v>1</v>
      </c>
      <c r="AG15" s="97">
        <v>1</v>
      </c>
      <c r="AH15" s="97" t="s">
        <v>110</v>
      </c>
      <c r="AI15" s="97" t="s">
        <v>110</v>
      </c>
      <c r="AJ15" s="97" t="s">
        <v>110</v>
      </c>
      <c r="AK15" s="97" t="s">
        <v>110</v>
      </c>
      <c r="AL15" s="97" t="s">
        <v>110</v>
      </c>
      <c r="AM15" s="97" t="s">
        <v>110</v>
      </c>
      <c r="AN15" s="97">
        <v>0</v>
      </c>
      <c r="AO15" s="97">
        <v>0</v>
      </c>
      <c r="AP15" s="97">
        <v>1</v>
      </c>
      <c r="AQ15" s="97">
        <v>1</v>
      </c>
      <c r="AR15" s="97">
        <v>1</v>
      </c>
      <c r="AS15" s="97">
        <v>0</v>
      </c>
      <c r="AT15" s="97">
        <v>0</v>
      </c>
      <c r="AU15" s="97">
        <v>1</v>
      </c>
      <c r="AV15" s="97">
        <v>1</v>
      </c>
      <c r="AW15" s="97">
        <v>0</v>
      </c>
      <c r="AX15" s="97" t="s">
        <v>110</v>
      </c>
      <c r="AY15" s="97" t="s">
        <v>573</v>
      </c>
      <c r="AZ15" s="97" t="s">
        <v>597</v>
      </c>
      <c r="BA15" s="97">
        <v>0</v>
      </c>
      <c r="BB15" s="97">
        <v>1</v>
      </c>
      <c r="BC15" s="97">
        <v>0</v>
      </c>
      <c r="BD15" s="97">
        <v>0</v>
      </c>
      <c r="BE15" s="97">
        <v>0</v>
      </c>
      <c r="BF15" s="97">
        <v>0</v>
      </c>
      <c r="BG15" s="97">
        <v>1</v>
      </c>
      <c r="BH15" s="97">
        <v>1</v>
      </c>
      <c r="BI15" s="97">
        <v>1</v>
      </c>
      <c r="BJ15" s="97">
        <v>1</v>
      </c>
      <c r="BK15" s="97">
        <v>1</v>
      </c>
      <c r="BL15" s="97" t="s">
        <v>97</v>
      </c>
      <c r="BM15" s="97">
        <v>1</v>
      </c>
      <c r="BN15" s="97">
        <v>1</v>
      </c>
      <c r="BO15" s="97" t="s">
        <v>96</v>
      </c>
      <c r="BP15" s="97" t="s">
        <v>110</v>
      </c>
      <c r="BQ15" s="97">
        <v>0</v>
      </c>
      <c r="BR15" s="97" t="s">
        <v>97</v>
      </c>
      <c r="BS15" s="97" t="s">
        <v>110</v>
      </c>
      <c r="BT15" s="97">
        <v>2</v>
      </c>
      <c r="BU15" s="97">
        <v>1</v>
      </c>
      <c r="BV15" s="97">
        <v>0</v>
      </c>
      <c r="BW15" s="97" t="s">
        <v>573</v>
      </c>
      <c r="BX15" s="97">
        <v>0</v>
      </c>
      <c r="BY15" s="97">
        <v>1</v>
      </c>
      <c r="BZ15" s="96"/>
      <c r="CA15" s="96">
        <v>2.7</v>
      </c>
      <c r="CB15" s="142">
        <v>19.7</v>
      </c>
      <c r="CC15" s="143">
        <f t="shared" si="0"/>
        <v>0.1370558375634518</v>
      </c>
      <c r="CD15" s="142">
        <v>13.8</v>
      </c>
      <c r="CE15" s="143">
        <f t="shared" si="1"/>
        <v>0.70050761421319807</v>
      </c>
      <c r="CF15" s="142">
        <v>13.3</v>
      </c>
      <c r="CG15" s="143">
        <f t="shared" si="2"/>
        <v>0.67512690355329952</v>
      </c>
      <c r="CH15" s="142">
        <v>15</v>
      </c>
      <c r="CI15" s="143">
        <f t="shared" si="3"/>
        <v>0.76142131979695438</v>
      </c>
      <c r="CJ15" s="142">
        <v>35.799999999999997</v>
      </c>
      <c r="CK15" s="143">
        <f t="shared" si="4"/>
        <v>1.8172588832487309</v>
      </c>
      <c r="CL15" s="142"/>
      <c r="CM15" s="96"/>
      <c r="CN15" s="96">
        <v>0</v>
      </c>
      <c r="CO15" s="96">
        <v>1</v>
      </c>
      <c r="CP15" s="96">
        <v>0</v>
      </c>
      <c r="CQ15" s="96" t="s">
        <v>92</v>
      </c>
      <c r="CR15" s="96">
        <v>1</v>
      </c>
      <c r="CS15" s="96">
        <v>0</v>
      </c>
      <c r="CT15" s="96">
        <v>1</v>
      </c>
      <c r="CU15" s="96">
        <v>1</v>
      </c>
      <c r="CV15" s="96">
        <v>1</v>
      </c>
      <c r="CW15" s="96">
        <v>0</v>
      </c>
      <c r="CX15" s="96">
        <v>0</v>
      </c>
      <c r="CY15" s="96">
        <v>0</v>
      </c>
      <c r="CZ15" s="96">
        <v>0</v>
      </c>
      <c r="DA15" s="96">
        <v>0</v>
      </c>
      <c r="DB15" s="96">
        <v>1</v>
      </c>
      <c r="DC15" s="96">
        <v>0</v>
      </c>
      <c r="DD15" s="96">
        <v>1</v>
      </c>
      <c r="DE15" s="96"/>
      <c r="DF15" s="96">
        <v>1</v>
      </c>
      <c r="DG15" s="96">
        <v>0</v>
      </c>
      <c r="DH15" s="96">
        <v>1</v>
      </c>
      <c r="DI15" s="96" t="s">
        <v>92</v>
      </c>
      <c r="DJ15" s="96"/>
      <c r="DK15" s="96">
        <v>1</v>
      </c>
      <c r="DL15" s="96">
        <v>1</v>
      </c>
      <c r="DM15" s="96">
        <v>1</v>
      </c>
      <c r="DN15" s="96">
        <v>1</v>
      </c>
      <c r="DO15" s="96">
        <v>0</v>
      </c>
      <c r="DP15" s="96" t="s">
        <v>110</v>
      </c>
      <c r="DQ15" s="96" t="s">
        <v>110</v>
      </c>
      <c r="DR15" s="96">
        <v>0</v>
      </c>
      <c r="DS15" s="97">
        <v>0</v>
      </c>
      <c r="DT15" s="97" t="s">
        <v>110</v>
      </c>
      <c r="DU15" s="96">
        <v>1</v>
      </c>
      <c r="DV15" s="96">
        <v>1</v>
      </c>
      <c r="DW15" s="96">
        <v>1</v>
      </c>
    </row>
    <row r="16" spans="1:127" s="26" customFormat="1" x14ac:dyDescent="0.2">
      <c r="A16" s="147" t="s">
        <v>623</v>
      </c>
      <c r="B16" s="14"/>
      <c r="C16" s="29">
        <v>0</v>
      </c>
      <c r="D16" s="29">
        <v>0</v>
      </c>
      <c r="E16" s="29" t="s">
        <v>110</v>
      </c>
      <c r="F16" s="110">
        <v>0</v>
      </c>
      <c r="G16" s="110">
        <v>1</v>
      </c>
      <c r="H16" s="110">
        <v>1</v>
      </c>
      <c r="I16" s="110">
        <v>1</v>
      </c>
      <c r="J16" s="110">
        <v>1</v>
      </c>
      <c r="K16" s="110">
        <v>1</v>
      </c>
      <c r="L16" s="110">
        <v>1</v>
      </c>
      <c r="M16" s="110">
        <v>0</v>
      </c>
      <c r="N16" s="110" t="s">
        <v>97</v>
      </c>
      <c r="O16" s="110" t="s">
        <v>110</v>
      </c>
      <c r="P16" s="110">
        <v>0</v>
      </c>
      <c r="Q16" s="110" t="s">
        <v>110</v>
      </c>
      <c r="R16" s="110" t="s">
        <v>110</v>
      </c>
      <c r="S16" s="110" t="s">
        <v>110</v>
      </c>
      <c r="T16" s="110">
        <v>0</v>
      </c>
      <c r="U16" s="110">
        <v>1</v>
      </c>
      <c r="V16" s="110">
        <v>1</v>
      </c>
      <c r="W16" s="110">
        <v>0</v>
      </c>
      <c r="X16" s="110">
        <v>1</v>
      </c>
      <c r="Y16" s="110">
        <v>0</v>
      </c>
      <c r="Z16" s="110">
        <v>1</v>
      </c>
      <c r="AA16" s="29" t="s">
        <v>573</v>
      </c>
      <c r="AB16" s="110">
        <v>1</v>
      </c>
      <c r="AC16" s="110" t="s">
        <v>97</v>
      </c>
      <c r="AD16" s="110">
        <v>0</v>
      </c>
      <c r="AE16" s="110">
        <v>0</v>
      </c>
      <c r="AF16" s="110">
        <v>1</v>
      </c>
      <c r="AG16" s="110">
        <v>1</v>
      </c>
      <c r="AH16" s="110">
        <v>1</v>
      </c>
      <c r="AI16" s="110">
        <v>0</v>
      </c>
      <c r="AJ16" s="110">
        <v>1</v>
      </c>
      <c r="AK16" s="110">
        <v>1</v>
      </c>
      <c r="AL16" s="110">
        <v>1</v>
      </c>
      <c r="AM16" s="110">
        <v>1</v>
      </c>
      <c r="AN16" s="110">
        <v>0</v>
      </c>
      <c r="AO16" s="110">
        <v>0</v>
      </c>
      <c r="AP16" s="110">
        <v>1</v>
      </c>
      <c r="AQ16" s="110">
        <v>1</v>
      </c>
      <c r="AR16" s="110">
        <v>1</v>
      </c>
      <c r="AS16" s="110">
        <v>0</v>
      </c>
      <c r="AT16" s="110">
        <v>0</v>
      </c>
      <c r="AU16" s="110">
        <v>1</v>
      </c>
      <c r="AV16" s="110">
        <v>1</v>
      </c>
      <c r="AW16" s="110">
        <v>0</v>
      </c>
      <c r="AX16" s="110" t="s">
        <v>110</v>
      </c>
      <c r="AY16" s="110">
        <v>0</v>
      </c>
      <c r="AZ16" s="110" t="s">
        <v>110</v>
      </c>
      <c r="BA16" s="110">
        <v>0</v>
      </c>
      <c r="BB16" s="110">
        <v>1</v>
      </c>
      <c r="BC16" s="110">
        <v>0</v>
      </c>
      <c r="BD16" s="110">
        <v>0</v>
      </c>
      <c r="BE16" s="110">
        <v>0</v>
      </c>
      <c r="BF16" s="110" t="s">
        <v>97</v>
      </c>
      <c r="BG16" s="110" t="s">
        <v>97</v>
      </c>
      <c r="BH16" s="110" t="s">
        <v>97</v>
      </c>
      <c r="BI16" s="110">
        <v>1</v>
      </c>
      <c r="BJ16" s="110">
        <v>1</v>
      </c>
      <c r="BK16" s="110">
        <v>0</v>
      </c>
      <c r="BL16" s="110" t="s">
        <v>96</v>
      </c>
      <c r="BM16" s="110">
        <v>2</v>
      </c>
      <c r="BN16" s="110">
        <v>1</v>
      </c>
      <c r="BO16" s="29" t="s">
        <v>96</v>
      </c>
      <c r="BP16" s="110" t="s">
        <v>110</v>
      </c>
      <c r="BQ16" s="110">
        <v>1</v>
      </c>
      <c r="BR16" s="29" t="s">
        <v>573</v>
      </c>
      <c r="BS16" s="110" t="s">
        <v>596</v>
      </c>
      <c r="BT16" s="97">
        <v>2</v>
      </c>
      <c r="BU16" s="97">
        <v>1</v>
      </c>
      <c r="BV16" s="117">
        <v>0</v>
      </c>
      <c r="BW16" s="29">
        <v>0</v>
      </c>
      <c r="BX16" s="29">
        <v>0</v>
      </c>
      <c r="BY16" s="110">
        <v>1</v>
      </c>
      <c r="BZ16" s="14"/>
      <c r="CA16" s="47">
        <v>4.0999999999999996</v>
      </c>
      <c r="CB16" s="46">
        <v>20.2</v>
      </c>
      <c r="CC16" s="67">
        <f t="shared" si="0"/>
        <v>0.20297029702970296</v>
      </c>
      <c r="CD16" s="46">
        <v>11.9</v>
      </c>
      <c r="CE16" s="67">
        <f t="shared" si="1"/>
        <v>0.58910891089108919</v>
      </c>
      <c r="CF16" s="46">
        <v>10.3</v>
      </c>
      <c r="CG16" s="67">
        <f t="shared" si="2"/>
        <v>0.50990099009900991</v>
      </c>
      <c r="CH16" s="46">
        <v>14.1</v>
      </c>
      <c r="CI16" s="67">
        <f t="shared" si="3"/>
        <v>0.69801980198019797</v>
      </c>
      <c r="CJ16" s="46">
        <v>37.799999999999997</v>
      </c>
      <c r="CK16" s="67">
        <f t="shared" si="4"/>
        <v>1.8712871287128712</v>
      </c>
      <c r="CL16" s="46"/>
      <c r="CM16" s="14"/>
      <c r="CN16" s="14">
        <v>0</v>
      </c>
      <c r="CO16" s="14">
        <v>1</v>
      </c>
      <c r="CP16" s="47">
        <v>0</v>
      </c>
      <c r="CQ16" s="14">
        <v>1</v>
      </c>
      <c r="CR16" s="14">
        <v>0</v>
      </c>
      <c r="CS16" s="14" t="s">
        <v>110</v>
      </c>
      <c r="CT16" s="14">
        <v>1</v>
      </c>
      <c r="CU16" s="90">
        <v>1</v>
      </c>
      <c r="CV16" s="90">
        <v>1</v>
      </c>
      <c r="CW16" s="14">
        <v>0</v>
      </c>
      <c r="CX16" s="14">
        <v>0</v>
      </c>
      <c r="CY16" s="14">
        <v>0</v>
      </c>
      <c r="CZ16" s="14">
        <v>0</v>
      </c>
      <c r="DA16" s="14">
        <v>0</v>
      </c>
      <c r="DB16" s="14">
        <v>1</v>
      </c>
      <c r="DC16" s="14">
        <v>0</v>
      </c>
      <c r="DD16" s="14">
        <v>1</v>
      </c>
      <c r="DE16" s="14"/>
      <c r="DF16" s="94">
        <v>1</v>
      </c>
      <c r="DG16" s="96">
        <v>0</v>
      </c>
      <c r="DH16" s="14">
        <v>1</v>
      </c>
      <c r="DI16" s="14">
        <v>1</v>
      </c>
      <c r="DJ16" s="14"/>
      <c r="DK16" s="14">
        <v>1</v>
      </c>
      <c r="DL16" s="14">
        <v>1</v>
      </c>
      <c r="DM16" s="14">
        <v>1</v>
      </c>
      <c r="DN16" s="14">
        <v>1</v>
      </c>
      <c r="DO16" s="14">
        <v>0</v>
      </c>
      <c r="DP16" s="90">
        <v>2</v>
      </c>
      <c r="DQ16" s="90">
        <v>0</v>
      </c>
      <c r="DR16" s="14">
        <v>0</v>
      </c>
      <c r="DS16" s="29">
        <v>0</v>
      </c>
      <c r="DT16" s="29" t="s">
        <v>110</v>
      </c>
      <c r="DU16" s="14">
        <v>0</v>
      </c>
      <c r="DV16" s="14">
        <v>0</v>
      </c>
      <c r="DW16" s="14">
        <v>0</v>
      </c>
    </row>
    <row r="17" spans="1:127" s="26" customFormat="1" x14ac:dyDescent="0.2">
      <c r="A17" s="147" t="s">
        <v>624</v>
      </c>
      <c r="C17" s="29">
        <v>0</v>
      </c>
      <c r="D17" s="29">
        <v>0</v>
      </c>
      <c r="E17" s="29" t="s">
        <v>110</v>
      </c>
      <c r="F17" s="29">
        <v>0</v>
      </c>
      <c r="G17" s="29">
        <v>1</v>
      </c>
      <c r="H17" s="29">
        <v>2</v>
      </c>
      <c r="I17" s="29">
        <v>0</v>
      </c>
      <c r="J17" s="29">
        <v>1</v>
      </c>
      <c r="K17" s="29" t="s">
        <v>573</v>
      </c>
      <c r="L17" s="29">
        <v>1</v>
      </c>
      <c r="M17" s="29">
        <v>0</v>
      </c>
      <c r="N17" s="29" t="s">
        <v>97</v>
      </c>
      <c r="O17" s="29" t="s">
        <v>110</v>
      </c>
      <c r="P17" s="29">
        <v>1</v>
      </c>
      <c r="Q17" s="110">
        <v>0</v>
      </c>
      <c r="R17" s="110">
        <v>0</v>
      </c>
      <c r="S17" s="110">
        <v>2</v>
      </c>
      <c r="T17" s="29">
        <v>1</v>
      </c>
      <c r="U17" s="29">
        <v>1</v>
      </c>
      <c r="V17" s="29">
        <v>1</v>
      </c>
      <c r="W17" s="29">
        <v>0</v>
      </c>
      <c r="X17" s="29">
        <v>0</v>
      </c>
      <c r="Y17" s="29" t="s">
        <v>110</v>
      </c>
      <c r="Z17" s="29">
        <v>0</v>
      </c>
      <c r="AA17" s="29">
        <v>0</v>
      </c>
      <c r="AB17" s="110">
        <v>1</v>
      </c>
      <c r="AC17" s="110" t="s">
        <v>96</v>
      </c>
      <c r="AD17" s="110">
        <v>0</v>
      </c>
      <c r="AE17" s="29">
        <v>0</v>
      </c>
      <c r="AF17" s="29">
        <v>1</v>
      </c>
      <c r="AG17" s="29">
        <v>1</v>
      </c>
      <c r="AH17" s="110">
        <v>0</v>
      </c>
      <c r="AI17" s="110" t="s">
        <v>110</v>
      </c>
      <c r="AJ17" s="110">
        <v>1</v>
      </c>
      <c r="AK17" s="110">
        <v>1</v>
      </c>
      <c r="AL17" s="110" t="s">
        <v>97</v>
      </c>
      <c r="AM17" s="110">
        <v>0</v>
      </c>
      <c r="AN17" s="29">
        <v>0</v>
      </c>
      <c r="AO17" s="29">
        <v>0</v>
      </c>
      <c r="AP17" s="29">
        <v>1</v>
      </c>
      <c r="AQ17" s="97">
        <v>1</v>
      </c>
      <c r="AR17" s="29">
        <v>1</v>
      </c>
      <c r="AS17" s="29">
        <v>0</v>
      </c>
      <c r="AT17" s="29">
        <v>0</v>
      </c>
      <c r="AU17" s="29" t="s">
        <v>96</v>
      </c>
      <c r="AV17" s="29" t="s">
        <v>96</v>
      </c>
      <c r="AW17" s="29">
        <v>2</v>
      </c>
      <c r="AX17" s="29" t="s">
        <v>110</v>
      </c>
      <c r="AY17" s="97">
        <v>0</v>
      </c>
      <c r="AZ17" s="97" t="s">
        <v>110</v>
      </c>
      <c r="BA17" s="97">
        <v>0</v>
      </c>
      <c r="BB17" s="29">
        <v>1</v>
      </c>
      <c r="BC17" s="29">
        <v>0</v>
      </c>
      <c r="BD17" s="110">
        <v>1</v>
      </c>
      <c r="BE17" s="110">
        <v>0</v>
      </c>
      <c r="BF17" s="110" t="s">
        <v>97</v>
      </c>
      <c r="BG17" s="110">
        <v>1</v>
      </c>
      <c r="BH17" s="110">
        <v>1</v>
      </c>
      <c r="BI17" s="110">
        <v>1</v>
      </c>
      <c r="BJ17" s="110">
        <v>1</v>
      </c>
      <c r="BK17" s="110">
        <v>1</v>
      </c>
      <c r="BL17" s="110" t="s">
        <v>97</v>
      </c>
      <c r="BM17" s="110" t="s">
        <v>573</v>
      </c>
      <c r="BN17" s="110">
        <v>1</v>
      </c>
      <c r="BO17" s="29" t="s">
        <v>96</v>
      </c>
      <c r="BP17" s="110" t="s">
        <v>603</v>
      </c>
      <c r="BQ17" s="110">
        <v>1</v>
      </c>
      <c r="BR17" s="110">
        <v>0</v>
      </c>
      <c r="BS17" s="110" t="s">
        <v>110</v>
      </c>
      <c r="BT17" s="97">
        <v>2</v>
      </c>
      <c r="BU17" s="97">
        <v>1</v>
      </c>
      <c r="BV17" s="97">
        <v>0</v>
      </c>
      <c r="BW17" s="29" t="s">
        <v>573</v>
      </c>
      <c r="BX17" s="29" t="s">
        <v>573</v>
      </c>
      <c r="BY17" s="110" t="s">
        <v>573</v>
      </c>
      <c r="CA17" s="47">
        <v>1.9</v>
      </c>
      <c r="CB17" s="46">
        <v>13.8</v>
      </c>
      <c r="CC17" s="67">
        <f t="shared" si="0"/>
        <v>0.13768115942028983</v>
      </c>
      <c r="CD17" s="46">
        <v>10.7</v>
      </c>
      <c r="CE17" s="67">
        <f t="shared" si="1"/>
        <v>0.7753623188405796</v>
      </c>
      <c r="CF17" s="46">
        <v>9.9</v>
      </c>
      <c r="CG17" s="67">
        <f t="shared" si="2"/>
        <v>0.71739130434782605</v>
      </c>
      <c r="CH17" s="46">
        <v>10.1</v>
      </c>
      <c r="CI17" s="67">
        <f t="shared" si="3"/>
        <v>0.73188405797101441</v>
      </c>
      <c r="CJ17" s="46">
        <v>26.4</v>
      </c>
      <c r="CK17" s="67">
        <f t="shared" si="4"/>
        <v>1.9130434782608694</v>
      </c>
      <c r="CL17" s="46"/>
      <c r="CN17" s="14">
        <v>1</v>
      </c>
      <c r="CO17" s="14">
        <v>1</v>
      </c>
      <c r="CP17" s="47">
        <v>0</v>
      </c>
      <c r="CQ17" s="14" t="s">
        <v>92</v>
      </c>
      <c r="CR17" s="14">
        <v>1</v>
      </c>
      <c r="CS17" s="14">
        <v>0</v>
      </c>
      <c r="CT17" s="14">
        <v>1</v>
      </c>
      <c r="CU17" s="90">
        <v>1</v>
      </c>
      <c r="CV17" s="90">
        <v>0</v>
      </c>
      <c r="CW17" s="14" t="s">
        <v>92</v>
      </c>
      <c r="CX17" s="14">
        <v>2</v>
      </c>
      <c r="CY17" s="14">
        <v>3</v>
      </c>
      <c r="CZ17" s="14">
        <v>0</v>
      </c>
      <c r="DA17" s="14">
        <v>0</v>
      </c>
      <c r="DB17" s="14">
        <v>1</v>
      </c>
      <c r="DC17" s="14">
        <v>0</v>
      </c>
      <c r="DD17" s="14">
        <v>0</v>
      </c>
      <c r="DE17" s="14"/>
      <c r="DF17" s="94">
        <v>1</v>
      </c>
      <c r="DG17" s="94">
        <v>0</v>
      </c>
      <c r="DH17" s="14">
        <v>1</v>
      </c>
      <c r="DI17" s="14">
        <v>1</v>
      </c>
      <c r="DJ17" s="14">
        <v>1</v>
      </c>
      <c r="DK17" s="14">
        <v>1</v>
      </c>
      <c r="DL17" s="14" t="s">
        <v>92</v>
      </c>
      <c r="DM17" s="14" t="s">
        <v>92</v>
      </c>
      <c r="DN17" s="14">
        <v>1</v>
      </c>
      <c r="DO17" s="14">
        <v>0</v>
      </c>
      <c r="DP17" s="90">
        <v>0</v>
      </c>
      <c r="DQ17" s="90" t="s">
        <v>110</v>
      </c>
      <c r="DR17" s="14">
        <v>0</v>
      </c>
      <c r="DS17" s="29">
        <v>0</v>
      </c>
      <c r="DT17" s="29" t="s">
        <v>110</v>
      </c>
      <c r="DU17" s="14">
        <v>1</v>
      </c>
      <c r="DV17" s="14">
        <v>1</v>
      </c>
      <c r="DW17" s="14">
        <v>1</v>
      </c>
    </row>
    <row r="18" spans="1:127" s="26" customFormat="1" x14ac:dyDescent="0.2">
      <c r="A18" s="147" t="s">
        <v>625</v>
      </c>
      <c r="C18" s="29">
        <v>1</v>
      </c>
      <c r="D18" s="29">
        <v>0</v>
      </c>
      <c r="E18" s="29" t="s">
        <v>110</v>
      </c>
      <c r="F18" s="29">
        <v>0</v>
      </c>
      <c r="G18" s="29">
        <v>1</v>
      </c>
      <c r="H18" s="29">
        <v>2</v>
      </c>
      <c r="I18" s="29">
        <v>0</v>
      </c>
      <c r="J18" s="29">
        <v>1</v>
      </c>
      <c r="K18" s="29">
        <v>1</v>
      </c>
      <c r="L18" s="29">
        <v>1</v>
      </c>
      <c r="M18" s="29">
        <v>0</v>
      </c>
      <c r="N18" s="29" t="s">
        <v>97</v>
      </c>
      <c r="O18" s="29" t="s">
        <v>110</v>
      </c>
      <c r="P18" s="29">
        <v>1</v>
      </c>
      <c r="Q18" s="110">
        <v>0</v>
      </c>
      <c r="R18" s="110">
        <v>0</v>
      </c>
      <c r="S18" s="110">
        <v>2</v>
      </c>
      <c r="T18" s="29">
        <v>1</v>
      </c>
      <c r="U18" s="29">
        <v>1</v>
      </c>
      <c r="V18" s="29">
        <v>1</v>
      </c>
      <c r="W18" s="29">
        <v>0</v>
      </c>
      <c r="X18" s="29">
        <v>1</v>
      </c>
      <c r="Y18" s="29">
        <v>1</v>
      </c>
      <c r="Z18" s="29">
        <v>1</v>
      </c>
      <c r="AA18" s="29">
        <v>1</v>
      </c>
      <c r="AB18" s="110">
        <v>1</v>
      </c>
      <c r="AC18" s="110" t="s">
        <v>96</v>
      </c>
      <c r="AD18" s="110">
        <v>0</v>
      </c>
      <c r="AE18" s="29">
        <v>0</v>
      </c>
      <c r="AF18" s="29">
        <v>1</v>
      </c>
      <c r="AG18" s="29">
        <v>1</v>
      </c>
      <c r="AH18" s="110">
        <v>0</v>
      </c>
      <c r="AI18" s="110" t="s">
        <v>110</v>
      </c>
      <c r="AJ18" s="110">
        <v>1</v>
      </c>
      <c r="AK18" s="110">
        <v>1</v>
      </c>
      <c r="AL18" s="110">
        <v>0</v>
      </c>
      <c r="AM18" s="110">
        <v>0</v>
      </c>
      <c r="AN18" s="29">
        <v>0</v>
      </c>
      <c r="AO18" s="29">
        <v>0</v>
      </c>
      <c r="AP18" s="29">
        <v>1</v>
      </c>
      <c r="AQ18" s="97">
        <v>1</v>
      </c>
      <c r="AR18" s="29">
        <v>1</v>
      </c>
      <c r="AS18" s="29">
        <v>0</v>
      </c>
      <c r="AT18" s="29">
        <v>0</v>
      </c>
      <c r="AU18" s="29" t="s">
        <v>96</v>
      </c>
      <c r="AV18" s="29" t="s">
        <v>573</v>
      </c>
      <c r="AW18" s="29">
        <v>2</v>
      </c>
      <c r="AX18" s="29" t="s">
        <v>110</v>
      </c>
      <c r="AY18" s="97">
        <v>0</v>
      </c>
      <c r="AZ18" s="97" t="s">
        <v>110</v>
      </c>
      <c r="BA18" s="29">
        <v>0</v>
      </c>
      <c r="BB18" s="29">
        <v>1</v>
      </c>
      <c r="BC18" s="29">
        <v>1</v>
      </c>
      <c r="BD18" s="110">
        <v>0</v>
      </c>
      <c r="BE18" s="110">
        <v>0</v>
      </c>
      <c r="BF18" s="110">
        <v>0</v>
      </c>
      <c r="BG18" s="110">
        <v>1</v>
      </c>
      <c r="BH18" s="110">
        <v>1</v>
      </c>
      <c r="BI18" s="110">
        <v>1</v>
      </c>
      <c r="BJ18" s="110">
        <v>1</v>
      </c>
      <c r="BK18" s="110">
        <v>1</v>
      </c>
      <c r="BL18" s="110" t="s">
        <v>97</v>
      </c>
      <c r="BM18" s="110" t="s">
        <v>97</v>
      </c>
      <c r="BN18" s="110">
        <v>1</v>
      </c>
      <c r="BO18" s="29" t="s">
        <v>96</v>
      </c>
      <c r="BP18" s="110">
        <v>1</v>
      </c>
      <c r="BQ18" s="110">
        <v>1</v>
      </c>
      <c r="BR18" s="110">
        <v>1</v>
      </c>
      <c r="BS18" s="110">
        <v>0</v>
      </c>
      <c r="BT18" s="97">
        <v>2</v>
      </c>
      <c r="BU18" s="97">
        <v>1</v>
      </c>
      <c r="BV18" s="117">
        <v>0</v>
      </c>
      <c r="BW18" s="29" t="s">
        <v>573</v>
      </c>
      <c r="BX18" s="110" t="s">
        <v>97</v>
      </c>
      <c r="BY18" s="110">
        <v>1</v>
      </c>
      <c r="CA18" s="51">
        <v>2</v>
      </c>
      <c r="CB18" s="46">
        <v>20.399999999999999</v>
      </c>
      <c r="CC18" s="67">
        <f t="shared" si="0"/>
        <v>9.8039215686274522E-2</v>
      </c>
      <c r="CD18" s="46">
        <v>10.7</v>
      </c>
      <c r="CE18" s="67">
        <f t="shared" si="1"/>
        <v>0.52450980392156865</v>
      </c>
      <c r="CF18" s="46">
        <v>9.3000000000000007</v>
      </c>
      <c r="CG18" s="67">
        <f t="shared" si="2"/>
        <v>0.45588235294117652</v>
      </c>
      <c r="CH18" s="46">
        <v>13.3</v>
      </c>
      <c r="CI18" s="67">
        <f t="shared" si="3"/>
        <v>0.65196078431372562</v>
      </c>
      <c r="CJ18" s="46">
        <v>35.9</v>
      </c>
      <c r="CK18" s="67">
        <f t="shared" si="4"/>
        <v>1.7598039215686274</v>
      </c>
      <c r="CL18" s="46"/>
      <c r="CN18" s="14">
        <v>1</v>
      </c>
      <c r="CO18" s="14" t="s">
        <v>92</v>
      </c>
      <c r="CP18" s="47">
        <v>1</v>
      </c>
      <c r="CQ18" s="14">
        <v>1</v>
      </c>
      <c r="CR18" s="14">
        <v>0</v>
      </c>
      <c r="CS18" s="14" t="s">
        <v>110</v>
      </c>
      <c r="CT18" s="14">
        <v>1</v>
      </c>
      <c r="CU18" s="90">
        <v>1</v>
      </c>
      <c r="CV18" s="90">
        <v>0</v>
      </c>
      <c r="CW18" s="14">
        <v>1</v>
      </c>
      <c r="CX18" s="14">
        <v>2</v>
      </c>
      <c r="CY18" s="14">
        <v>3</v>
      </c>
      <c r="CZ18" s="14">
        <v>0</v>
      </c>
      <c r="DA18" s="14">
        <v>0</v>
      </c>
      <c r="DB18" s="14">
        <v>1</v>
      </c>
      <c r="DC18" s="14">
        <v>0</v>
      </c>
      <c r="DD18" s="14">
        <v>0</v>
      </c>
      <c r="DE18" s="14"/>
      <c r="DF18" s="94">
        <v>1</v>
      </c>
      <c r="DG18" s="96">
        <v>1</v>
      </c>
      <c r="DH18" s="14">
        <v>1</v>
      </c>
      <c r="DI18" s="14">
        <v>1</v>
      </c>
      <c r="DJ18" s="14">
        <v>1</v>
      </c>
      <c r="DK18" s="14">
        <v>1</v>
      </c>
      <c r="DL18" s="14">
        <v>1</v>
      </c>
      <c r="DM18" s="14">
        <v>1</v>
      </c>
      <c r="DN18" s="14">
        <v>1</v>
      </c>
      <c r="DO18" s="14" t="s">
        <v>92</v>
      </c>
      <c r="DP18" s="90">
        <v>0</v>
      </c>
      <c r="DQ18" s="90" t="s">
        <v>110</v>
      </c>
      <c r="DR18" s="14">
        <v>1</v>
      </c>
      <c r="DS18" s="29">
        <v>0</v>
      </c>
      <c r="DT18" s="29" t="s">
        <v>110</v>
      </c>
      <c r="DU18" s="14">
        <v>1</v>
      </c>
      <c r="DV18" s="14">
        <v>1</v>
      </c>
      <c r="DW18" s="14">
        <v>1</v>
      </c>
    </row>
    <row r="19" spans="1:127" s="26" customFormat="1" x14ac:dyDescent="0.2">
      <c r="A19" s="147" t="s">
        <v>626</v>
      </c>
      <c r="C19" s="29">
        <v>1</v>
      </c>
      <c r="D19" s="29">
        <v>0</v>
      </c>
      <c r="E19" s="29" t="s">
        <v>110</v>
      </c>
      <c r="F19" s="29">
        <v>0</v>
      </c>
      <c r="G19" s="29">
        <v>1</v>
      </c>
      <c r="H19" s="29">
        <v>2</v>
      </c>
      <c r="I19" s="29">
        <v>0</v>
      </c>
      <c r="J19" s="29">
        <v>1</v>
      </c>
      <c r="K19" s="29">
        <v>1</v>
      </c>
      <c r="L19" s="29">
        <v>1</v>
      </c>
      <c r="M19" s="29">
        <v>0</v>
      </c>
      <c r="N19" s="29" t="s">
        <v>97</v>
      </c>
      <c r="O19" s="29" t="s">
        <v>110</v>
      </c>
      <c r="P19" s="29">
        <v>1</v>
      </c>
      <c r="Q19" s="110">
        <v>0</v>
      </c>
      <c r="R19" s="110">
        <v>0</v>
      </c>
      <c r="S19" s="110">
        <v>2</v>
      </c>
      <c r="T19" s="29">
        <v>1</v>
      </c>
      <c r="U19" s="29">
        <v>1</v>
      </c>
      <c r="V19" s="29">
        <v>1</v>
      </c>
      <c r="W19" s="29">
        <v>0</v>
      </c>
      <c r="X19" s="29">
        <v>1</v>
      </c>
      <c r="Y19" s="29">
        <v>1</v>
      </c>
      <c r="Z19" s="29">
        <v>1</v>
      </c>
      <c r="AA19" s="29">
        <v>1</v>
      </c>
      <c r="AB19" s="110">
        <v>1</v>
      </c>
      <c r="AC19" s="110" t="s">
        <v>96</v>
      </c>
      <c r="AD19" s="110">
        <v>0</v>
      </c>
      <c r="AE19" s="29">
        <v>0</v>
      </c>
      <c r="AF19" s="29">
        <v>1</v>
      </c>
      <c r="AG19" s="29">
        <v>1</v>
      </c>
      <c r="AH19" s="110">
        <v>0</v>
      </c>
      <c r="AI19" s="110" t="s">
        <v>110</v>
      </c>
      <c r="AJ19" s="110">
        <v>1</v>
      </c>
      <c r="AK19" s="110">
        <v>1</v>
      </c>
      <c r="AL19" s="110">
        <v>0</v>
      </c>
      <c r="AM19" s="110">
        <v>0</v>
      </c>
      <c r="AN19" s="29">
        <v>0</v>
      </c>
      <c r="AO19" s="29">
        <v>0</v>
      </c>
      <c r="AP19" s="29">
        <v>1</v>
      </c>
      <c r="AQ19" s="97">
        <v>1</v>
      </c>
      <c r="AR19" s="29">
        <v>1</v>
      </c>
      <c r="AS19" s="29">
        <v>0</v>
      </c>
      <c r="AT19" s="29">
        <v>0</v>
      </c>
      <c r="AU19" s="29">
        <v>1</v>
      </c>
      <c r="AV19" s="29">
        <v>1</v>
      </c>
      <c r="AW19" s="29">
        <v>2</v>
      </c>
      <c r="AX19" s="29" t="s">
        <v>110</v>
      </c>
      <c r="AY19" s="97">
        <v>0</v>
      </c>
      <c r="AZ19" s="97" t="s">
        <v>110</v>
      </c>
      <c r="BA19" s="97">
        <v>0</v>
      </c>
      <c r="BB19" s="29">
        <v>1</v>
      </c>
      <c r="BC19" s="29">
        <v>1</v>
      </c>
      <c r="BD19" s="110">
        <v>0</v>
      </c>
      <c r="BE19" s="110" t="s">
        <v>97</v>
      </c>
      <c r="BF19" s="110">
        <v>0</v>
      </c>
      <c r="BG19" s="110">
        <v>1</v>
      </c>
      <c r="BH19" s="110">
        <v>1</v>
      </c>
      <c r="BI19" s="110">
        <v>1</v>
      </c>
      <c r="BJ19" s="110">
        <v>1</v>
      </c>
      <c r="BK19" s="110">
        <v>1</v>
      </c>
      <c r="BL19" s="110" t="s">
        <v>97</v>
      </c>
      <c r="BM19" s="110">
        <v>0</v>
      </c>
      <c r="BN19" s="110">
        <v>1</v>
      </c>
      <c r="BO19" s="29" t="s">
        <v>96</v>
      </c>
      <c r="BP19" s="110">
        <v>1</v>
      </c>
      <c r="BQ19" s="110">
        <v>1</v>
      </c>
      <c r="BR19" s="110">
        <v>1</v>
      </c>
      <c r="BS19" s="110">
        <v>0</v>
      </c>
      <c r="BT19" s="97">
        <v>2</v>
      </c>
      <c r="BU19" s="97">
        <v>1</v>
      </c>
      <c r="BV19" s="97">
        <v>0</v>
      </c>
      <c r="BW19" s="29">
        <v>0</v>
      </c>
      <c r="BX19" s="110">
        <v>1</v>
      </c>
      <c r="BY19" s="110">
        <v>1</v>
      </c>
      <c r="CA19" s="46"/>
      <c r="CB19" s="14"/>
      <c r="CC19" s="67"/>
      <c r="CD19" s="139"/>
      <c r="CE19" s="67"/>
      <c r="CF19" s="46"/>
      <c r="CG19" s="67"/>
      <c r="CH19" s="46"/>
      <c r="CI19" s="67"/>
      <c r="CJ19" s="46"/>
      <c r="CK19" s="67"/>
      <c r="CL19" s="46"/>
      <c r="CN19" s="14"/>
      <c r="CO19" s="14"/>
      <c r="CP19" s="47"/>
      <c r="CQ19" s="14"/>
      <c r="CR19" s="14"/>
      <c r="CS19" s="14"/>
      <c r="CT19" s="14"/>
      <c r="CU19" s="90"/>
      <c r="CV19" s="90"/>
      <c r="CW19" s="14"/>
      <c r="CX19" s="14"/>
      <c r="CY19" s="14"/>
      <c r="CZ19" s="14"/>
      <c r="DA19" s="14"/>
      <c r="DB19" s="14"/>
      <c r="DC19" s="14"/>
      <c r="DD19" s="14"/>
      <c r="DE19" s="14"/>
      <c r="DF19" s="94"/>
      <c r="DG19" s="96"/>
      <c r="DH19" s="47"/>
      <c r="DI19" s="14"/>
      <c r="DJ19" s="14"/>
      <c r="DK19" s="14"/>
      <c r="DL19" s="14"/>
      <c r="DM19" s="14"/>
      <c r="DN19" s="14"/>
      <c r="DO19" s="14"/>
      <c r="DP19" s="90"/>
      <c r="DQ19" s="90"/>
      <c r="DR19" s="14"/>
      <c r="DS19" s="29"/>
      <c r="DT19" s="29"/>
      <c r="DU19" s="14"/>
      <c r="DV19" s="47"/>
      <c r="DW19" s="47"/>
    </row>
    <row r="20" spans="1:127" s="26" customFormat="1" x14ac:dyDescent="0.2">
      <c r="A20" s="147" t="s">
        <v>627</v>
      </c>
      <c r="B20" s="14"/>
      <c r="C20" s="29">
        <v>0</v>
      </c>
      <c r="D20" s="29">
        <v>1</v>
      </c>
      <c r="E20" s="29">
        <v>0</v>
      </c>
      <c r="F20" s="29">
        <v>0</v>
      </c>
      <c r="G20" s="29">
        <v>0</v>
      </c>
      <c r="H20" s="29">
        <v>0</v>
      </c>
      <c r="I20" s="29">
        <v>1</v>
      </c>
      <c r="J20" s="29">
        <v>0</v>
      </c>
      <c r="K20" s="29" t="s">
        <v>110</v>
      </c>
      <c r="L20" s="29">
        <v>0</v>
      </c>
      <c r="M20" s="29">
        <v>0</v>
      </c>
      <c r="N20" s="29" t="s">
        <v>97</v>
      </c>
      <c r="O20" s="29" t="s">
        <v>110</v>
      </c>
      <c r="P20" s="29">
        <v>0</v>
      </c>
      <c r="Q20" s="110" t="s">
        <v>110</v>
      </c>
      <c r="R20" s="110" t="s">
        <v>110</v>
      </c>
      <c r="S20" s="110" t="s">
        <v>110</v>
      </c>
      <c r="T20" s="29">
        <v>0</v>
      </c>
      <c r="U20" s="29">
        <v>1</v>
      </c>
      <c r="V20" s="29">
        <v>1</v>
      </c>
      <c r="W20" s="29">
        <v>0</v>
      </c>
      <c r="X20" s="29">
        <v>1</v>
      </c>
      <c r="Y20" s="29">
        <v>0</v>
      </c>
      <c r="Z20" s="29">
        <v>0</v>
      </c>
      <c r="AA20" s="29">
        <v>0</v>
      </c>
      <c r="AB20" s="110">
        <v>0</v>
      </c>
      <c r="AC20" s="110" t="s">
        <v>110</v>
      </c>
      <c r="AD20" s="110" t="s">
        <v>110</v>
      </c>
      <c r="AE20" s="29">
        <v>0</v>
      </c>
      <c r="AF20" s="29">
        <v>1</v>
      </c>
      <c r="AG20" s="29">
        <v>0</v>
      </c>
      <c r="AH20" s="110">
        <v>1</v>
      </c>
      <c r="AI20" s="110">
        <v>0</v>
      </c>
      <c r="AJ20" s="110">
        <v>1</v>
      </c>
      <c r="AK20" s="110">
        <v>1</v>
      </c>
      <c r="AL20" s="110">
        <v>1</v>
      </c>
      <c r="AM20" s="110">
        <v>0</v>
      </c>
      <c r="AN20" s="29">
        <v>0</v>
      </c>
      <c r="AO20" s="29">
        <v>0</v>
      </c>
      <c r="AP20" s="29">
        <v>1</v>
      </c>
      <c r="AQ20" s="97">
        <v>0</v>
      </c>
      <c r="AR20" s="29">
        <v>1</v>
      </c>
      <c r="AS20" s="29">
        <v>0</v>
      </c>
      <c r="AT20" s="29">
        <v>0</v>
      </c>
      <c r="AU20" s="29">
        <v>1</v>
      </c>
      <c r="AV20" s="29">
        <v>1</v>
      </c>
      <c r="AW20" s="29">
        <v>0</v>
      </c>
      <c r="AX20" s="29" t="s">
        <v>110</v>
      </c>
      <c r="AY20" s="97">
        <v>0</v>
      </c>
      <c r="AZ20" s="97" t="s">
        <v>110</v>
      </c>
      <c r="BA20" s="97">
        <v>0</v>
      </c>
      <c r="BB20" s="29" t="s">
        <v>97</v>
      </c>
      <c r="BC20" s="29">
        <v>0</v>
      </c>
      <c r="BD20" s="110">
        <v>0</v>
      </c>
      <c r="BE20" s="110">
        <v>0</v>
      </c>
      <c r="BF20" s="110" t="s">
        <v>110</v>
      </c>
      <c r="BG20" s="110" t="s">
        <v>78</v>
      </c>
      <c r="BH20" s="110" t="s">
        <v>78</v>
      </c>
      <c r="BI20" s="110" t="s">
        <v>78</v>
      </c>
      <c r="BJ20" s="110" t="s">
        <v>78</v>
      </c>
      <c r="BK20" s="110" t="s">
        <v>78</v>
      </c>
      <c r="BL20" s="110" t="s">
        <v>78</v>
      </c>
      <c r="BM20" s="110" t="s">
        <v>78</v>
      </c>
      <c r="BN20" s="110">
        <v>1</v>
      </c>
      <c r="BO20" s="29" t="s">
        <v>96</v>
      </c>
      <c r="BP20" s="110" t="s">
        <v>110</v>
      </c>
      <c r="BQ20" s="110" t="s">
        <v>96</v>
      </c>
      <c r="BR20" s="110" t="s">
        <v>97</v>
      </c>
      <c r="BS20" s="110" t="s">
        <v>110</v>
      </c>
      <c r="BT20" s="97" t="s">
        <v>573</v>
      </c>
      <c r="BU20" s="97" t="s">
        <v>573</v>
      </c>
      <c r="BV20" s="97">
        <v>0</v>
      </c>
      <c r="BW20" s="29">
        <v>0</v>
      </c>
      <c r="BX20" s="29">
        <v>0</v>
      </c>
      <c r="BY20" s="110">
        <v>0</v>
      </c>
      <c r="BZ20" s="14"/>
      <c r="CA20" s="14">
        <v>4.3</v>
      </c>
      <c r="CB20" s="46">
        <v>17.7</v>
      </c>
      <c r="CC20" s="67">
        <f>CA20/CB20</f>
        <v>0.24293785310734464</v>
      </c>
      <c r="CD20" s="46">
        <v>7.7</v>
      </c>
      <c r="CE20" s="67">
        <f>CD20/CB20</f>
        <v>0.43502824858757067</v>
      </c>
      <c r="CF20" s="46">
        <v>5.3</v>
      </c>
      <c r="CG20" s="67">
        <f>CF20/CB20</f>
        <v>0.29943502824858759</v>
      </c>
      <c r="CH20" s="46">
        <v>13.4</v>
      </c>
      <c r="CI20" s="67">
        <f>CH20/CB20</f>
        <v>0.75706214689265539</v>
      </c>
      <c r="CJ20" s="46">
        <v>32</v>
      </c>
      <c r="CK20" s="67">
        <f>CJ20/CB20</f>
        <v>1.807909604519774</v>
      </c>
      <c r="CL20" s="46"/>
      <c r="CM20" s="14"/>
      <c r="CN20" s="14">
        <v>0</v>
      </c>
      <c r="CO20" s="14">
        <v>1</v>
      </c>
      <c r="CP20" s="47">
        <v>1</v>
      </c>
      <c r="CQ20" s="14">
        <v>1</v>
      </c>
      <c r="CR20" s="14">
        <v>0</v>
      </c>
      <c r="CS20" s="14" t="s">
        <v>110</v>
      </c>
      <c r="CT20" s="14" t="s">
        <v>110</v>
      </c>
      <c r="CU20" s="90">
        <v>0</v>
      </c>
      <c r="CV20" s="90">
        <v>1</v>
      </c>
      <c r="CW20" s="14" t="s">
        <v>110</v>
      </c>
      <c r="CX20" s="14">
        <v>0</v>
      </c>
      <c r="CY20" s="14">
        <v>0</v>
      </c>
      <c r="CZ20" s="14" t="s">
        <v>110</v>
      </c>
      <c r="DA20" s="14" t="s">
        <v>110</v>
      </c>
      <c r="DB20" s="14">
        <v>0</v>
      </c>
      <c r="DC20" s="14">
        <v>0</v>
      </c>
      <c r="DD20" s="14" t="s">
        <v>110</v>
      </c>
      <c r="DE20" s="14"/>
      <c r="DF20" s="94">
        <v>1</v>
      </c>
      <c r="DG20" s="96">
        <v>0</v>
      </c>
      <c r="DH20" s="14">
        <v>1</v>
      </c>
      <c r="DI20" s="14" t="s">
        <v>92</v>
      </c>
      <c r="DJ20" s="14"/>
      <c r="DK20" s="14">
        <v>0</v>
      </c>
      <c r="DL20" s="14">
        <v>0</v>
      </c>
      <c r="DM20" s="14">
        <v>0</v>
      </c>
      <c r="DN20" s="14">
        <v>0</v>
      </c>
      <c r="DO20" s="14">
        <v>0</v>
      </c>
      <c r="DP20" s="90" t="s">
        <v>110</v>
      </c>
      <c r="DQ20" s="90" t="s">
        <v>110</v>
      </c>
      <c r="DR20" s="14">
        <v>0</v>
      </c>
      <c r="DS20" s="29">
        <v>0</v>
      </c>
      <c r="DT20" s="29" t="s">
        <v>110</v>
      </c>
      <c r="DU20" s="14">
        <v>0</v>
      </c>
      <c r="DV20" s="14" t="s">
        <v>78</v>
      </c>
      <c r="DW20" s="14" t="s">
        <v>78</v>
      </c>
    </row>
    <row r="21" spans="1:127" s="26" customFormat="1" x14ac:dyDescent="0.2">
      <c r="A21" s="147" t="s">
        <v>641</v>
      </c>
      <c r="C21" s="29">
        <v>1</v>
      </c>
      <c r="D21" s="29">
        <v>1</v>
      </c>
      <c r="E21" s="29">
        <v>0</v>
      </c>
      <c r="F21" s="29">
        <v>0</v>
      </c>
      <c r="G21" s="29">
        <v>1</v>
      </c>
      <c r="H21" s="29">
        <v>0</v>
      </c>
      <c r="I21" s="29" t="s">
        <v>573</v>
      </c>
      <c r="J21" s="29">
        <v>1</v>
      </c>
      <c r="K21" s="29">
        <v>1</v>
      </c>
      <c r="L21" s="29" t="s">
        <v>573</v>
      </c>
      <c r="M21" s="29">
        <v>0</v>
      </c>
      <c r="N21" s="29" t="s">
        <v>97</v>
      </c>
      <c r="O21" s="29" t="s">
        <v>110</v>
      </c>
      <c r="P21" s="29">
        <v>1</v>
      </c>
      <c r="Q21" s="110">
        <v>0</v>
      </c>
      <c r="R21" s="110" t="s">
        <v>97</v>
      </c>
      <c r="S21" s="110" t="s">
        <v>601</v>
      </c>
      <c r="T21" s="29">
        <v>0</v>
      </c>
      <c r="U21" s="29">
        <v>1</v>
      </c>
      <c r="V21" s="29">
        <v>1</v>
      </c>
      <c r="W21" s="29">
        <v>0</v>
      </c>
      <c r="X21" s="29" t="s">
        <v>573</v>
      </c>
      <c r="Y21" s="29" t="s">
        <v>596</v>
      </c>
      <c r="Z21" s="29">
        <v>0</v>
      </c>
      <c r="AA21" s="29">
        <v>0</v>
      </c>
      <c r="AB21" s="110">
        <v>1</v>
      </c>
      <c r="AC21" s="110" t="s">
        <v>97</v>
      </c>
      <c r="AD21" s="110">
        <v>0</v>
      </c>
      <c r="AE21" s="29">
        <v>0</v>
      </c>
      <c r="AF21" s="29">
        <v>1</v>
      </c>
      <c r="AG21" s="29">
        <v>1</v>
      </c>
      <c r="AH21" s="29" t="s">
        <v>573</v>
      </c>
      <c r="AI21" s="29" t="s">
        <v>596</v>
      </c>
      <c r="AJ21" s="29" t="s">
        <v>573</v>
      </c>
      <c r="AK21" s="29" t="s">
        <v>597</v>
      </c>
      <c r="AL21" s="29" t="s">
        <v>597</v>
      </c>
      <c r="AM21" s="29" t="s">
        <v>596</v>
      </c>
      <c r="AN21" s="29">
        <v>0</v>
      </c>
      <c r="AO21" s="29">
        <v>0</v>
      </c>
      <c r="AP21" s="29">
        <v>1</v>
      </c>
      <c r="AQ21" s="97">
        <v>1</v>
      </c>
      <c r="AR21" s="29">
        <v>1</v>
      </c>
      <c r="AS21" s="29">
        <v>0</v>
      </c>
      <c r="AT21" s="29">
        <v>0</v>
      </c>
      <c r="AU21" s="29">
        <v>1</v>
      </c>
      <c r="AV21" s="29" t="s">
        <v>573</v>
      </c>
      <c r="AW21" s="29">
        <v>0</v>
      </c>
      <c r="AX21" s="29" t="s">
        <v>110</v>
      </c>
      <c r="AY21" s="97">
        <v>1</v>
      </c>
      <c r="AZ21" s="97">
        <v>1</v>
      </c>
      <c r="BA21" s="97">
        <v>0</v>
      </c>
      <c r="BB21" s="29">
        <v>1</v>
      </c>
      <c r="BC21" s="29">
        <v>0</v>
      </c>
      <c r="BD21" s="110">
        <v>0</v>
      </c>
      <c r="BE21" s="110">
        <v>0</v>
      </c>
      <c r="BF21" s="110" t="s">
        <v>97</v>
      </c>
      <c r="BG21" s="110">
        <v>1</v>
      </c>
      <c r="BH21" s="110">
        <v>1</v>
      </c>
      <c r="BI21" s="110">
        <v>1</v>
      </c>
      <c r="BJ21" s="110">
        <v>1</v>
      </c>
      <c r="BK21" s="110">
        <v>0</v>
      </c>
      <c r="BL21" s="110">
        <v>0</v>
      </c>
      <c r="BM21" s="110">
        <v>2</v>
      </c>
      <c r="BN21" s="110">
        <v>1</v>
      </c>
      <c r="BO21" s="29" t="s">
        <v>96</v>
      </c>
      <c r="BP21" s="110" t="s">
        <v>110</v>
      </c>
      <c r="BQ21" s="110">
        <v>1</v>
      </c>
      <c r="BR21" s="29" t="s">
        <v>573</v>
      </c>
      <c r="BS21" s="110" t="s">
        <v>596</v>
      </c>
      <c r="BT21" s="97">
        <v>2</v>
      </c>
      <c r="BU21" s="97">
        <v>1</v>
      </c>
      <c r="BV21" s="29" t="s">
        <v>573</v>
      </c>
      <c r="BW21" s="29">
        <v>0</v>
      </c>
      <c r="BX21" s="29">
        <v>0</v>
      </c>
      <c r="BY21" s="110">
        <v>1</v>
      </c>
      <c r="CP21" s="66"/>
      <c r="CU21" s="140"/>
      <c r="CV21" s="140"/>
      <c r="CX21" s="14">
        <v>0</v>
      </c>
      <c r="CY21" s="14">
        <v>0</v>
      </c>
      <c r="CZ21" s="14">
        <v>0</v>
      </c>
      <c r="DA21" s="14">
        <v>0</v>
      </c>
      <c r="DB21" s="14">
        <v>1</v>
      </c>
      <c r="DC21" s="14">
        <v>0</v>
      </c>
      <c r="DD21" s="14">
        <v>0</v>
      </c>
      <c r="DE21" s="14"/>
      <c r="DF21" s="94">
        <v>1</v>
      </c>
      <c r="DG21" s="96">
        <v>0</v>
      </c>
      <c r="DH21" s="14">
        <v>1</v>
      </c>
      <c r="DP21" s="90">
        <v>1</v>
      </c>
      <c r="DQ21" s="90">
        <v>0</v>
      </c>
      <c r="DR21" s="14">
        <v>0</v>
      </c>
      <c r="DS21" s="29">
        <v>0</v>
      </c>
      <c r="DT21" s="29" t="s">
        <v>110</v>
      </c>
      <c r="DU21" s="14">
        <v>0</v>
      </c>
      <c r="DV21" s="14">
        <v>0</v>
      </c>
      <c r="DW21" s="14">
        <v>0</v>
      </c>
    </row>
    <row r="22" spans="1:127" s="26" customFormat="1" x14ac:dyDescent="0.2">
      <c r="A22" s="147" t="s">
        <v>628</v>
      </c>
      <c r="B22" s="14"/>
      <c r="C22" s="29" t="s">
        <v>573</v>
      </c>
      <c r="D22" s="29">
        <v>1</v>
      </c>
      <c r="E22" s="29">
        <v>0</v>
      </c>
      <c r="F22" s="29">
        <v>0</v>
      </c>
      <c r="G22" s="29">
        <v>1</v>
      </c>
      <c r="H22" s="29">
        <v>0</v>
      </c>
      <c r="I22" s="29" t="s">
        <v>573</v>
      </c>
      <c r="J22" s="29">
        <v>1</v>
      </c>
      <c r="K22" s="29">
        <v>1</v>
      </c>
      <c r="L22" s="29" t="s">
        <v>573</v>
      </c>
      <c r="M22" s="29">
        <v>0</v>
      </c>
      <c r="N22" s="29" t="s">
        <v>97</v>
      </c>
      <c r="O22" s="29" t="s">
        <v>110</v>
      </c>
      <c r="P22" s="29">
        <v>1</v>
      </c>
      <c r="Q22" s="110">
        <v>0</v>
      </c>
      <c r="R22" s="110" t="s">
        <v>97</v>
      </c>
      <c r="S22" s="110" t="s">
        <v>602</v>
      </c>
      <c r="T22" s="29">
        <v>0</v>
      </c>
      <c r="U22" s="29">
        <v>1</v>
      </c>
      <c r="V22" s="29">
        <v>1</v>
      </c>
      <c r="W22" s="29">
        <v>0</v>
      </c>
      <c r="X22" s="29" t="s">
        <v>573</v>
      </c>
      <c r="Y22" s="29" t="s">
        <v>596</v>
      </c>
      <c r="Z22" s="29">
        <v>0</v>
      </c>
      <c r="AA22" s="29">
        <v>0</v>
      </c>
      <c r="AB22" s="110">
        <v>1</v>
      </c>
      <c r="AC22" s="110" t="s">
        <v>97</v>
      </c>
      <c r="AD22" s="110">
        <v>0</v>
      </c>
      <c r="AE22" s="29">
        <v>0</v>
      </c>
      <c r="AF22" s="29">
        <v>1</v>
      </c>
      <c r="AG22" s="29">
        <v>1</v>
      </c>
      <c r="AH22" s="110" t="s">
        <v>573</v>
      </c>
      <c r="AI22" s="29" t="s">
        <v>596</v>
      </c>
      <c r="AJ22" s="110">
        <v>0</v>
      </c>
      <c r="AK22" s="110" t="s">
        <v>110</v>
      </c>
      <c r="AL22" s="110" t="s">
        <v>110</v>
      </c>
      <c r="AM22" s="110" t="s">
        <v>110</v>
      </c>
      <c r="AN22" s="29">
        <v>0</v>
      </c>
      <c r="AO22" s="29">
        <v>0</v>
      </c>
      <c r="AP22" s="29">
        <v>1</v>
      </c>
      <c r="AQ22" s="97">
        <v>1</v>
      </c>
      <c r="AR22" s="29">
        <v>1</v>
      </c>
      <c r="AS22" s="29">
        <v>0</v>
      </c>
      <c r="AT22" s="29">
        <v>0</v>
      </c>
      <c r="AU22" s="29">
        <v>1</v>
      </c>
      <c r="AV22" s="29" t="s">
        <v>573</v>
      </c>
      <c r="AW22" s="29">
        <v>0</v>
      </c>
      <c r="AX22" s="29" t="s">
        <v>110</v>
      </c>
      <c r="AY22" s="97">
        <v>1</v>
      </c>
      <c r="AZ22" s="97">
        <v>1</v>
      </c>
      <c r="BA22" s="97">
        <v>0</v>
      </c>
      <c r="BB22" s="29">
        <v>1</v>
      </c>
      <c r="BC22" s="29">
        <v>0</v>
      </c>
      <c r="BD22" s="110">
        <v>0</v>
      </c>
      <c r="BE22" s="110">
        <v>0</v>
      </c>
      <c r="BF22" s="110">
        <v>0</v>
      </c>
      <c r="BG22" s="110">
        <v>1</v>
      </c>
      <c r="BH22" s="110">
        <v>1</v>
      </c>
      <c r="BI22" s="110">
        <v>1</v>
      </c>
      <c r="BJ22" s="110">
        <v>1</v>
      </c>
      <c r="BK22" s="110">
        <v>0</v>
      </c>
      <c r="BL22" s="110" t="s">
        <v>97</v>
      </c>
      <c r="BM22" s="110">
        <v>2</v>
      </c>
      <c r="BN22" s="110">
        <v>1</v>
      </c>
      <c r="BO22" s="29" t="s">
        <v>96</v>
      </c>
      <c r="BP22" s="110" t="s">
        <v>110</v>
      </c>
      <c r="BQ22" s="110">
        <v>1</v>
      </c>
      <c r="BR22" s="110" t="s">
        <v>573</v>
      </c>
      <c r="BS22" s="110">
        <v>0</v>
      </c>
      <c r="BT22" s="97">
        <v>2</v>
      </c>
      <c r="BU22" s="97">
        <v>1</v>
      </c>
      <c r="BV22" s="117">
        <v>1</v>
      </c>
      <c r="BW22" s="29" t="s">
        <v>573</v>
      </c>
      <c r="BX22" s="29">
        <v>0</v>
      </c>
      <c r="BY22" s="110">
        <v>1</v>
      </c>
      <c r="BZ22" s="14"/>
      <c r="CA22" s="47">
        <v>2.7</v>
      </c>
      <c r="CB22" s="46">
        <v>18.100000000000001</v>
      </c>
      <c r="CC22" s="67">
        <f>CA22/CB22</f>
        <v>0.14917127071823205</v>
      </c>
      <c r="CD22" s="46">
        <v>12.3</v>
      </c>
      <c r="CE22" s="67">
        <f>CD22/CB22</f>
        <v>0.6795580110497238</v>
      </c>
      <c r="CF22" s="46">
        <v>10.199999999999999</v>
      </c>
      <c r="CG22" s="67">
        <f>CF22/CB22</f>
        <v>0.56353591160220984</v>
      </c>
      <c r="CH22" s="46">
        <v>13.7</v>
      </c>
      <c r="CI22" s="67">
        <f>CH22/CB22</f>
        <v>0.75690607734806625</v>
      </c>
      <c r="CJ22" s="46">
        <v>34.6</v>
      </c>
      <c r="CK22" s="67">
        <f>CJ22/CB22</f>
        <v>1.9116022099447514</v>
      </c>
      <c r="CL22" s="46"/>
      <c r="CM22" s="14"/>
      <c r="CN22" s="14">
        <v>0</v>
      </c>
      <c r="CO22" s="14">
        <v>1</v>
      </c>
      <c r="CP22" s="47">
        <v>1</v>
      </c>
      <c r="CQ22" s="14">
        <v>1</v>
      </c>
      <c r="CR22" s="14">
        <v>0</v>
      </c>
      <c r="CS22" s="14" t="s">
        <v>110</v>
      </c>
      <c r="CT22" s="14" t="s">
        <v>110</v>
      </c>
      <c r="CU22" s="90">
        <v>0</v>
      </c>
      <c r="CV22" s="90">
        <v>1</v>
      </c>
      <c r="CW22" s="14">
        <v>0</v>
      </c>
      <c r="CX22" s="14">
        <v>0</v>
      </c>
      <c r="CY22" s="14">
        <v>0</v>
      </c>
      <c r="CZ22" s="14">
        <v>0</v>
      </c>
      <c r="DA22" s="14">
        <v>0</v>
      </c>
      <c r="DB22" s="14">
        <v>1</v>
      </c>
      <c r="DC22" s="14" t="s">
        <v>93</v>
      </c>
      <c r="DD22" s="14">
        <v>0</v>
      </c>
      <c r="DE22" s="14"/>
      <c r="DF22" s="94">
        <v>1</v>
      </c>
      <c r="DG22" s="96">
        <v>0</v>
      </c>
      <c r="DH22" s="14">
        <v>1</v>
      </c>
      <c r="DI22" s="14">
        <v>1</v>
      </c>
      <c r="DJ22" s="14"/>
      <c r="DK22" s="14">
        <v>1</v>
      </c>
      <c r="DL22" s="14">
        <v>1</v>
      </c>
      <c r="DM22" s="14">
        <v>1</v>
      </c>
      <c r="DN22" s="14">
        <v>1</v>
      </c>
      <c r="DO22" s="14">
        <v>0</v>
      </c>
      <c r="DP22" s="90">
        <v>1</v>
      </c>
      <c r="DQ22" s="90">
        <v>0</v>
      </c>
      <c r="DR22" s="14">
        <v>0</v>
      </c>
      <c r="DS22" s="29">
        <v>0</v>
      </c>
      <c r="DT22" s="29" t="s">
        <v>110</v>
      </c>
      <c r="DU22" s="14">
        <v>1</v>
      </c>
      <c r="DV22" s="14">
        <v>1</v>
      </c>
      <c r="DW22" s="14">
        <v>1</v>
      </c>
    </row>
    <row r="23" spans="1:127" s="141" customFormat="1" x14ac:dyDescent="0.2">
      <c r="A23" s="147" t="s">
        <v>629</v>
      </c>
      <c r="C23" s="97">
        <v>0</v>
      </c>
      <c r="D23" s="97">
        <v>0</v>
      </c>
      <c r="E23" s="97" t="s">
        <v>110</v>
      </c>
      <c r="F23" s="97">
        <v>0</v>
      </c>
      <c r="G23" s="97">
        <v>1</v>
      </c>
      <c r="H23" s="97">
        <v>0</v>
      </c>
      <c r="I23" s="97">
        <v>1</v>
      </c>
      <c r="J23" s="97">
        <v>1</v>
      </c>
      <c r="K23" s="97">
        <v>0</v>
      </c>
      <c r="L23" s="97">
        <v>0</v>
      </c>
      <c r="M23" s="97">
        <v>0</v>
      </c>
      <c r="N23" s="97" t="s">
        <v>97</v>
      </c>
      <c r="O23" s="97" t="s">
        <v>110</v>
      </c>
      <c r="P23" s="97">
        <v>0</v>
      </c>
      <c r="Q23" s="97" t="s">
        <v>110</v>
      </c>
      <c r="R23" s="97" t="s">
        <v>110</v>
      </c>
      <c r="S23" s="97" t="s">
        <v>110</v>
      </c>
      <c r="T23" s="97">
        <v>0</v>
      </c>
      <c r="U23" s="97">
        <v>1</v>
      </c>
      <c r="V23" s="97">
        <v>1</v>
      </c>
      <c r="W23" s="97">
        <v>0</v>
      </c>
      <c r="X23" s="97">
        <v>0</v>
      </c>
      <c r="Y23" s="97" t="s">
        <v>110</v>
      </c>
      <c r="Z23" s="97">
        <v>0</v>
      </c>
      <c r="AA23" s="97">
        <v>0</v>
      </c>
      <c r="AB23" s="97">
        <v>1</v>
      </c>
      <c r="AC23" s="97" t="s">
        <v>97</v>
      </c>
      <c r="AD23" s="97">
        <v>0</v>
      </c>
      <c r="AE23" s="97">
        <v>0</v>
      </c>
      <c r="AF23" s="97">
        <v>1</v>
      </c>
      <c r="AG23" s="97">
        <v>1</v>
      </c>
      <c r="AH23" s="97">
        <v>0</v>
      </c>
      <c r="AI23" s="97" t="s">
        <v>110</v>
      </c>
      <c r="AJ23" s="97">
        <v>1</v>
      </c>
      <c r="AK23" s="97">
        <v>1</v>
      </c>
      <c r="AL23" s="97">
        <v>1</v>
      </c>
      <c r="AM23" s="97">
        <v>1</v>
      </c>
      <c r="AN23" s="97">
        <v>0</v>
      </c>
      <c r="AO23" s="97">
        <v>0</v>
      </c>
      <c r="AP23" s="97">
        <v>1</v>
      </c>
      <c r="AQ23" s="97">
        <v>1</v>
      </c>
      <c r="AR23" s="97">
        <v>1</v>
      </c>
      <c r="AS23" s="97">
        <v>0</v>
      </c>
      <c r="AT23" s="97">
        <v>0</v>
      </c>
      <c r="AU23" s="97">
        <v>1</v>
      </c>
      <c r="AV23" s="97">
        <v>1</v>
      </c>
      <c r="AW23" s="97">
        <v>0</v>
      </c>
      <c r="AX23" s="97" t="s">
        <v>110</v>
      </c>
      <c r="AY23" s="97">
        <v>0</v>
      </c>
      <c r="AZ23" s="97" t="s">
        <v>110</v>
      </c>
      <c r="BA23" s="97">
        <v>0</v>
      </c>
      <c r="BB23" s="97">
        <v>1</v>
      </c>
      <c r="BC23" s="97">
        <v>0</v>
      </c>
      <c r="BD23" s="97">
        <v>0</v>
      </c>
      <c r="BE23" s="97">
        <v>1</v>
      </c>
      <c r="BF23" s="97">
        <v>2</v>
      </c>
      <c r="BG23" s="97">
        <v>0</v>
      </c>
      <c r="BH23" s="97">
        <v>0</v>
      </c>
      <c r="BI23" s="97">
        <v>1</v>
      </c>
      <c r="BJ23" s="97">
        <v>1</v>
      </c>
      <c r="BK23" s="97">
        <v>0</v>
      </c>
      <c r="BL23" s="97" t="s">
        <v>97</v>
      </c>
      <c r="BM23" s="97">
        <v>2</v>
      </c>
      <c r="BN23" s="97">
        <v>1</v>
      </c>
      <c r="BO23" s="97" t="s">
        <v>96</v>
      </c>
      <c r="BP23" s="97" t="s">
        <v>110</v>
      </c>
      <c r="BQ23" s="97" t="s">
        <v>96</v>
      </c>
      <c r="BR23" s="97">
        <v>0</v>
      </c>
      <c r="BS23" s="97" t="s">
        <v>110</v>
      </c>
      <c r="BT23" s="97">
        <v>2</v>
      </c>
      <c r="BU23" s="97">
        <v>1</v>
      </c>
      <c r="BV23" s="97">
        <v>0</v>
      </c>
      <c r="BW23" s="29" t="s">
        <v>573</v>
      </c>
      <c r="BX23" s="29" t="s">
        <v>573</v>
      </c>
      <c r="BY23" s="97">
        <v>0</v>
      </c>
      <c r="CA23" s="142">
        <v>4.5999999999999996</v>
      </c>
      <c r="CB23" s="142">
        <v>20.6</v>
      </c>
      <c r="CC23" s="143">
        <f>CA23/CB23</f>
        <v>0.22330097087378636</v>
      </c>
      <c r="CD23" s="144">
        <v>11.5</v>
      </c>
      <c r="CE23" s="143">
        <f>CD23/CB23</f>
        <v>0.55825242718446599</v>
      </c>
      <c r="CF23" s="142">
        <v>10.1</v>
      </c>
      <c r="CG23" s="143">
        <f>CF23/CB23</f>
        <v>0.49029126213592228</v>
      </c>
      <c r="CH23" s="142">
        <v>16.2</v>
      </c>
      <c r="CI23" s="143">
        <f>CH23/CB23</f>
        <v>0.78640776699029113</v>
      </c>
      <c r="CJ23" s="142">
        <v>40</v>
      </c>
      <c r="CK23" s="143">
        <f>CJ23/CB23</f>
        <v>1.9417475728155338</v>
      </c>
      <c r="CL23" s="142">
        <v>24.5</v>
      </c>
      <c r="CN23" s="96">
        <v>0</v>
      </c>
      <c r="CO23" s="96">
        <v>1</v>
      </c>
      <c r="CP23" s="96">
        <v>1</v>
      </c>
      <c r="CQ23" s="96" t="s">
        <v>144</v>
      </c>
      <c r="CR23" s="96">
        <v>1</v>
      </c>
      <c r="CS23" s="96">
        <v>1</v>
      </c>
      <c r="CT23" s="96" t="s">
        <v>110</v>
      </c>
      <c r="CU23" s="96">
        <v>0</v>
      </c>
      <c r="CV23" s="96">
        <v>1</v>
      </c>
      <c r="CW23" s="96">
        <v>1</v>
      </c>
      <c r="CX23" s="96">
        <v>0</v>
      </c>
      <c r="CY23" s="96">
        <v>0</v>
      </c>
      <c r="CZ23" s="96">
        <v>0</v>
      </c>
      <c r="DA23" s="96">
        <v>0</v>
      </c>
      <c r="DB23" s="96">
        <v>1</v>
      </c>
      <c r="DC23" s="96">
        <v>0</v>
      </c>
      <c r="DD23" s="96">
        <v>1</v>
      </c>
      <c r="DE23" s="96"/>
      <c r="DF23" s="96">
        <v>1</v>
      </c>
      <c r="DG23" s="96">
        <v>1</v>
      </c>
      <c r="DH23" s="96">
        <v>1</v>
      </c>
      <c r="DI23" s="96">
        <v>0</v>
      </c>
      <c r="DJ23" s="96"/>
      <c r="DK23" s="96">
        <v>0</v>
      </c>
      <c r="DL23" s="96">
        <v>0</v>
      </c>
      <c r="DM23" s="96">
        <v>0</v>
      </c>
      <c r="DN23" s="96">
        <v>0</v>
      </c>
      <c r="DO23" s="96">
        <v>0</v>
      </c>
      <c r="DP23" s="96">
        <v>2</v>
      </c>
      <c r="DQ23" s="96">
        <v>0</v>
      </c>
      <c r="DR23" s="96">
        <v>0</v>
      </c>
      <c r="DS23" s="97">
        <v>1</v>
      </c>
      <c r="DT23" s="97">
        <v>1</v>
      </c>
      <c r="DU23" s="96" t="s">
        <v>110</v>
      </c>
      <c r="DV23" s="96">
        <v>1</v>
      </c>
      <c r="DW23" s="96">
        <v>1</v>
      </c>
    </row>
    <row r="24" spans="1:127" s="26" customFormat="1" x14ac:dyDescent="0.2">
      <c r="A24" s="147" t="s">
        <v>642</v>
      </c>
      <c r="C24" s="29">
        <v>0</v>
      </c>
      <c r="D24" s="29">
        <v>0</v>
      </c>
      <c r="E24" s="29" t="s">
        <v>110</v>
      </c>
      <c r="F24" s="29">
        <v>0</v>
      </c>
      <c r="G24" s="29">
        <v>1</v>
      </c>
      <c r="H24" s="29">
        <v>0</v>
      </c>
      <c r="I24" s="29">
        <v>1</v>
      </c>
      <c r="J24" s="29">
        <v>1</v>
      </c>
      <c r="K24" s="29" t="s">
        <v>573</v>
      </c>
      <c r="L24" s="29">
        <v>0</v>
      </c>
      <c r="M24" s="29">
        <v>0</v>
      </c>
      <c r="N24" s="29" t="s">
        <v>97</v>
      </c>
      <c r="O24" s="29" t="s">
        <v>110</v>
      </c>
      <c r="P24" s="29">
        <v>0</v>
      </c>
      <c r="Q24" s="110" t="s">
        <v>110</v>
      </c>
      <c r="R24" s="110" t="s">
        <v>110</v>
      </c>
      <c r="S24" s="110" t="s">
        <v>110</v>
      </c>
      <c r="T24" s="29">
        <v>0</v>
      </c>
      <c r="U24" s="29">
        <v>1</v>
      </c>
      <c r="V24" s="29">
        <v>1</v>
      </c>
      <c r="W24" s="29">
        <v>0</v>
      </c>
      <c r="X24" s="29">
        <v>0</v>
      </c>
      <c r="Y24" s="29" t="s">
        <v>110</v>
      </c>
      <c r="Z24" s="29">
        <v>0</v>
      </c>
      <c r="AA24" s="29">
        <v>0</v>
      </c>
      <c r="AB24" s="110">
        <v>1</v>
      </c>
      <c r="AC24" s="110" t="s">
        <v>97</v>
      </c>
      <c r="AD24" s="110">
        <v>0</v>
      </c>
      <c r="AE24" s="29">
        <v>0</v>
      </c>
      <c r="AF24" s="29">
        <v>1</v>
      </c>
      <c r="AG24" s="29">
        <v>1</v>
      </c>
      <c r="AH24" s="110">
        <v>0</v>
      </c>
      <c r="AI24" s="110" t="s">
        <v>110</v>
      </c>
      <c r="AJ24" s="110">
        <v>1</v>
      </c>
      <c r="AK24" s="110">
        <v>1</v>
      </c>
      <c r="AL24" s="110">
        <v>1</v>
      </c>
      <c r="AM24" s="110">
        <v>1</v>
      </c>
      <c r="AN24" s="29">
        <v>0</v>
      </c>
      <c r="AO24" s="29">
        <v>0</v>
      </c>
      <c r="AP24" s="29">
        <v>1</v>
      </c>
      <c r="AQ24" s="97">
        <v>1</v>
      </c>
      <c r="AR24" s="29">
        <v>1</v>
      </c>
      <c r="AS24" s="29">
        <v>0</v>
      </c>
      <c r="AT24" s="29">
        <v>0</v>
      </c>
      <c r="AU24" s="29">
        <v>1</v>
      </c>
      <c r="AV24" s="29">
        <v>1</v>
      </c>
      <c r="AW24" s="29">
        <v>0</v>
      </c>
      <c r="AX24" s="29" t="s">
        <v>110</v>
      </c>
      <c r="AY24" s="97">
        <v>0</v>
      </c>
      <c r="AZ24" s="97" t="s">
        <v>110</v>
      </c>
      <c r="BA24" s="97">
        <v>0</v>
      </c>
      <c r="BB24" s="29">
        <v>1</v>
      </c>
      <c r="BC24" s="29">
        <v>0</v>
      </c>
      <c r="BD24" s="110">
        <v>0</v>
      </c>
      <c r="BE24" s="110">
        <v>1</v>
      </c>
      <c r="BF24" s="110">
        <v>2</v>
      </c>
      <c r="BG24" s="110">
        <v>0</v>
      </c>
      <c r="BH24" s="110" t="s">
        <v>96</v>
      </c>
      <c r="BI24" s="110">
        <v>1</v>
      </c>
      <c r="BJ24" s="110">
        <v>1</v>
      </c>
      <c r="BK24" s="110">
        <v>0</v>
      </c>
      <c r="BL24" s="110" t="s">
        <v>573</v>
      </c>
      <c r="BM24" s="110">
        <v>2</v>
      </c>
      <c r="BN24" s="110">
        <v>1</v>
      </c>
      <c r="BO24" s="29" t="s">
        <v>96</v>
      </c>
      <c r="BP24" s="110" t="s">
        <v>110</v>
      </c>
      <c r="BQ24" s="110" t="s">
        <v>573</v>
      </c>
      <c r="BR24" s="110" t="s">
        <v>573</v>
      </c>
      <c r="BS24" s="110" t="s">
        <v>596</v>
      </c>
      <c r="BT24" s="97">
        <v>2</v>
      </c>
      <c r="BU24" s="97">
        <v>1</v>
      </c>
      <c r="BV24" s="117">
        <v>0</v>
      </c>
      <c r="BW24" s="29">
        <v>0</v>
      </c>
      <c r="BX24" s="29">
        <v>0</v>
      </c>
      <c r="BY24" s="110">
        <v>0</v>
      </c>
      <c r="CA24" s="46">
        <v>5.8</v>
      </c>
      <c r="CB24" s="46">
        <v>25.5</v>
      </c>
      <c r="CC24" s="67">
        <f>CA24/CB24</f>
        <v>0.22745098039215686</v>
      </c>
      <c r="CD24" s="139">
        <v>13.4</v>
      </c>
      <c r="CE24" s="67">
        <f>CD24/CB24</f>
        <v>0.52549019607843139</v>
      </c>
      <c r="CF24" s="46">
        <v>11.7</v>
      </c>
      <c r="CG24" s="67">
        <f>CF24/CB24</f>
        <v>0.45882352941176469</v>
      </c>
      <c r="CH24" s="46">
        <v>19.8</v>
      </c>
      <c r="CI24" s="67">
        <f>CH24/CB24</f>
        <v>0.77647058823529413</v>
      </c>
      <c r="CJ24" s="46">
        <v>47.7</v>
      </c>
      <c r="CK24" s="67">
        <f>CJ24/CB24</f>
        <v>1.8705882352941177</v>
      </c>
      <c r="CL24" s="46"/>
      <c r="CN24" s="14">
        <v>0</v>
      </c>
      <c r="CO24" s="14">
        <v>1</v>
      </c>
      <c r="CP24" s="47">
        <v>1</v>
      </c>
      <c r="CQ24" s="14">
        <v>1</v>
      </c>
      <c r="CR24" s="14">
        <v>0</v>
      </c>
      <c r="CS24" s="14" t="s">
        <v>110</v>
      </c>
      <c r="CT24" s="14" t="s">
        <v>110</v>
      </c>
      <c r="CU24" s="90">
        <v>0</v>
      </c>
      <c r="CV24" s="90">
        <v>1</v>
      </c>
      <c r="CW24" s="14">
        <v>1</v>
      </c>
      <c r="CX24" s="14">
        <v>0</v>
      </c>
      <c r="CY24" s="14">
        <v>0</v>
      </c>
      <c r="CZ24" s="14">
        <v>0</v>
      </c>
      <c r="DA24" s="14">
        <v>0</v>
      </c>
      <c r="DB24" s="14">
        <v>1</v>
      </c>
      <c r="DC24" s="14">
        <v>0</v>
      </c>
      <c r="DD24" s="14">
        <v>1</v>
      </c>
      <c r="DE24" s="14"/>
      <c r="DF24" s="94">
        <v>1</v>
      </c>
      <c r="DG24" s="96">
        <v>1</v>
      </c>
      <c r="DH24" s="14">
        <v>1</v>
      </c>
      <c r="DI24" s="14">
        <v>0</v>
      </c>
      <c r="DJ24" s="14"/>
      <c r="DK24" s="14">
        <v>0</v>
      </c>
      <c r="DL24" s="14">
        <v>0</v>
      </c>
      <c r="DM24" s="14">
        <v>0</v>
      </c>
      <c r="DN24" s="14">
        <v>0</v>
      </c>
      <c r="DO24" s="14">
        <v>0</v>
      </c>
      <c r="DP24" s="90">
        <v>2</v>
      </c>
      <c r="DQ24" s="90">
        <v>0</v>
      </c>
      <c r="DR24" s="14">
        <v>0</v>
      </c>
      <c r="DS24" s="29">
        <v>1</v>
      </c>
      <c r="DT24" s="29">
        <v>1</v>
      </c>
      <c r="DU24" s="14">
        <v>0</v>
      </c>
      <c r="DV24" s="14">
        <v>1</v>
      </c>
      <c r="DW24" s="14">
        <v>1</v>
      </c>
    </row>
    <row r="25" spans="1:127" s="26" customFormat="1" x14ac:dyDescent="0.2">
      <c r="A25" s="147" t="s">
        <v>630</v>
      </c>
      <c r="B25" s="14"/>
      <c r="C25" s="29">
        <v>0</v>
      </c>
      <c r="D25" s="29">
        <v>0</v>
      </c>
      <c r="E25" s="29" t="s">
        <v>110</v>
      </c>
      <c r="F25" s="29">
        <v>0</v>
      </c>
      <c r="G25" s="29">
        <v>0</v>
      </c>
      <c r="H25" s="29">
        <v>2</v>
      </c>
      <c r="I25" s="29">
        <v>0</v>
      </c>
      <c r="J25" s="29">
        <v>1</v>
      </c>
      <c r="K25" s="29">
        <v>1</v>
      </c>
      <c r="L25" s="29">
        <v>0</v>
      </c>
      <c r="M25" s="29">
        <v>0</v>
      </c>
      <c r="N25" s="29" t="s">
        <v>97</v>
      </c>
      <c r="O25" s="29" t="s">
        <v>110</v>
      </c>
      <c r="P25" s="29">
        <v>0</v>
      </c>
      <c r="Q25" s="110" t="s">
        <v>110</v>
      </c>
      <c r="R25" s="110" t="s">
        <v>110</v>
      </c>
      <c r="S25" s="110" t="s">
        <v>110</v>
      </c>
      <c r="T25" s="29">
        <v>0</v>
      </c>
      <c r="U25" s="29">
        <v>1</v>
      </c>
      <c r="V25" s="29">
        <v>1</v>
      </c>
      <c r="W25" s="29">
        <v>0</v>
      </c>
      <c r="X25" s="29">
        <v>0</v>
      </c>
      <c r="Y25" s="29" t="s">
        <v>110</v>
      </c>
      <c r="Z25" s="29">
        <v>0</v>
      </c>
      <c r="AA25" s="29">
        <v>0</v>
      </c>
      <c r="AB25" s="110">
        <v>0</v>
      </c>
      <c r="AC25" s="110" t="s">
        <v>110</v>
      </c>
      <c r="AD25" s="110" t="s">
        <v>110</v>
      </c>
      <c r="AE25" s="29">
        <v>0</v>
      </c>
      <c r="AF25" s="29">
        <v>1</v>
      </c>
      <c r="AG25" s="29">
        <v>1</v>
      </c>
      <c r="AH25" s="110">
        <v>0</v>
      </c>
      <c r="AI25" s="110" t="s">
        <v>110</v>
      </c>
      <c r="AJ25" s="110">
        <v>0</v>
      </c>
      <c r="AK25" s="110" t="s">
        <v>110</v>
      </c>
      <c r="AL25" s="110" t="s">
        <v>110</v>
      </c>
      <c r="AM25" s="110" t="s">
        <v>110</v>
      </c>
      <c r="AN25" s="29">
        <v>0</v>
      </c>
      <c r="AO25" s="29">
        <v>0</v>
      </c>
      <c r="AP25" s="29">
        <v>1</v>
      </c>
      <c r="AQ25" s="97">
        <v>1</v>
      </c>
      <c r="AR25" s="29">
        <v>1</v>
      </c>
      <c r="AS25" s="29">
        <v>0</v>
      </c>
      <c r="AT25" s="29">
        <v>0</v>
      </c>
      <c r="AU25" s="29" t="s">
        <v>96</v>
      </c>
      <c r="AV25" s="29">
        <v>1</v>
      </c>
      <c r="AW25" s="29">
        <v>0</v>
      </c>
      <c r="AX25" s="29" t="s">
        <v>110</v>
      </c>
      <c r="AY25" s="97">
        <v>0</v>
      </c>
      <c r="AZ25" s="97" t="s">
        <v>110</v>
      </c>
      <c r="BA25" s="97">
        <v>0</v>
      </c>
      <c r="BB25" s="29">
        <v>1</v>
      </c>
      <c r="BC25" s="29">
        <v>0</v>
      </c>
      <c r="BD25" s="110">
        <v>0</v>
      </c>
      <c r="BE25" s="97">
        <v>0</v>
      </c>
      <c r="BF25" s="110">
        <v>2</v>
      </c>
      <c r="BG25" s="110">
        <v>0</v>
      </c>
      <c r="BH25" s="110">
        <v>0</v>
      </c>
      <c r="BI25" s="110">
        <v>0</v>
      </c>
      <c r="BJ25" s="110">
        <v>1</v>
      </c>
      <c r="BK25" s="110">
        <v>0</v>
      </c>
      <c r="BL25" s="110" t="s">
        <v>96</v>
      </c>
      <c r="BM25" s="110" t="s">
        <v>110</v>
      </c>
      <c r="BN25" s="110">
        <v>1</v>
      </c>
      <c r="BO25" s="29" t="s">
        <v>96</v>
      </c>
      <c r="BP25" s="110" t="s">
        <v>110</v>
      </c>
      <c r="BQ25" s="110">
        <v>1</v>
      </c>
      <c r="BR25" s="110">
        <v>1</v>
      </c>
      <c r="BS25" s="110">
        <v>0</v>
      </c>
      <c r="BT25" s="97">
        <v>2</v>
      </c>
      <c r="BU25" s="97">
        <v>1</v>
      </c>
      <c r="BV25" s="117">
        <v>0</v>
      </c>
      <c r="BW25" s="29" t="s">
        <v>573</v>
      </c>
      <c r="BX25" s="29">
        <v>0</v>
      </c>
      <c r="BY25" s="110">
        <v>0</v>
      </c>
      <c r="BZ25" s="14"/>
      <c r="CA25" s="14">
        <v>3</v>
      </c>
      <c r="CB25" s="46">
        <v>18.2</v>
      </c>
      <c r="CC25" s="67">
        <f>CA25/CB25</f>
        <v>0.16483516483516483</v>
      </c>
      <c r="CD25" s="46">
        <v>10.9</v>
      </c>
      <c r="CE25" s="67">
        <f>CD25/CB25</f>
        <v>0.59890109890109899</v>
      </c>
      <c r="CF25" s="46">
        <v>9.8000000000000007</v>
      </c>
      <c r="CG25" s="67">
        <f>CF25/CB25</f>
        <v>0.53846153846153855</v>
      </c>
      <c r="CH25" s="46">
        <v>13.4</v>
      </c>
      <c r="CI25" s="67">
        <f>CH25/CB25</f>
        <v>0.73626373626373631</v>
      </c>
      <c r="CJ25" s="46">
        <v>33.200000000000003</v>
      </c>
      <c r="CK25" s="67">
        <f>CJ25/CB25</f>
        <v>1.8241758241758244</v>
      </c>
      <c r="CL25" s="46"/>
      <c r="CM25" s="14"/>
      <c r="CN25" s="14">
        <v>0</v>
      </c>
      <c r="CO25" s="14">
        <v>1</v>
      </c>
      <c r="CP25" s="47">
        <v>1</v>
      </c>
      <c r="CQ25" s="14">
        <v>1</v>
      </c>
      <c r="CR25" s="14">
        <v>0</v>
      </c>
      <c r="CS25" s="14">
        <v>1</v>
      </c>
      <c r="CT25" s="14" t="s">
        <v>110</v>
      </c>
      <c r="CU25" s="90" t="s">
        <v>78</v>
      </c>
      <c r="CV25" s="90" t="s">
        <v>78</v>
      </c>
      <c r="CW25" s="14">
        <v>0</v>
      </c>
      <c r="CX25" s="14">
        <v>0</v>
      </c>
      <c r="CY25" s="14">
        <v>0</v>
      </c>
      <c r="CZ25" s="14">
        <v>0</v>
      </c>
      <c r="DA25" s="14">
        <v>0</v>
      </c>
      <c r="DB25" s="14">
        <v>1</v>
      </c>
      <c r="DC25" s="14">
        <v>1</v>
      </c>
      <c r="DD25" s="14">
        <v>1</v>
      </c>
      <c r="DE25" s="14"/>
      <c r="DF25" s="94">
        <v>1</v>
      </c>
      <c r="DG25" s="96">
        <v>0</v>
      </c>
      <c r="DH25" s="14">
        <v>1</v>
      </c>
      <c r="DI25" s="14">
        <v>1</v>
      </c>
      <c r="DJ25" s="14"/>
      <c r="DK25" s="14">
        <v>1</v>
      </c>
      <c r="DL25" s="14">
        <v>1</v>
      </c>
      <c r="DM25" s="14">
        <v>1</v>
      </c>
      <c r="DN25" s="14">
        <v>1</v>
      </c>
      <c r="DO25" s="14">
        <v>1</v>
      </c>
      <c r="DP25" s="90" t="s">
        <v>110</v>
      </c>
      <c r="DQ25" s="90" t="s">
        <v>110</v>
      </c>
      <c r="DR25" s="14">
        <v>1</v>
      </c>
      <c r="DS25" s="29">
        <v>0</v>
      </c>
      <c r="DT25" s="29" t="s">
        <v>110</v>
      </c>
      <c r="DU25" s="14">
        <v>0</v>
      </c>
      <c r="DV25" s="14">
        <v>0</v>
      </c>
      <c r="DW25" s="14">
        <v>0</v>
      </c>
    </row>
    <row r="26" spans="1:127" s="26" customFormat="1" x14ac:dyDescent="0.2">
      <c r="A26" s="147" t="s">
        <v>631</v>
      </c>
      <c r="C26" s="29">
        <v>0</v>
      </c>
      <c r="D26" s="29">
        <v>0</v>
      </c>
      <c r="E26" s="29" t="s">
        <v>110</v>
      </c>
      <c r="F26" s="29">
        <v>0</v>
      </c>
      <c r="G26" s="29">
        <v>0</v>
      </c>
      <c r="H26" s="29">
        <v>2</v>
      </c>
      <c r="I26" s="29">
        <v>0</v>
      </c>
      <c r="J26" s="29">
        <v>1</v>
      </c>
      <c r="K26" s="29" t="s">
        <v>573</v>
      </c>
      <c r="L26" s="29">
        <v>0</v>
      </c>
      <c r="M26" s="29">
        <v>0</v>
      </c>
      <c r="N26" s="29" t="s">
        <v>97</v>
      </c>
      <c r="O26" s="29" t="s">
        <v>110</v>
      </c>
      <c r="P26" s="29">
        <v>0</v>
      </c>
      <c r="Q26" s="110" t="s">
        <v>110</v>
      </c>
      <c r="R26" s="110" t="s">
        <v>110</v>
      </c>
      <c r="S26" s="110" t="s">
        <v>110</v>
      </c>
      <c r="T26" s="29">
        <v>0</v>
      </c>
      <c r="U26" s="29">
        <v>1</v>
      </c>
      <c r="V26" s="29">
        <v>1</v>
      </c>
      <c r="W26" s="29">
        <v>0</v>
      </c>
      <c r="X26" s="29">
        <v>0</v>
      </c>
      <c r="Y26" s="29" t="s">
        <v>110</v>
      </c>
      <c r="Z26" s="29">
        <v>0</v>
      </c>
      <c r="AA26" s="29">
        <v>0</v>
      </c>
      <c r="AB26" s="110">
        <v>0</v>
      </c>
      <c r="AC26" s="110" t="s">
        <v>110</v>
      </c>
      <c r="AD26" s="110" t="s">
        <v>110</v>
      </c>
      <c r="AE26" s="29">
        <v>0</v>
      </c>
      <c r="AF26" s="29">
        <v>1</v>
      </c>
      <c r="AG26" s="29">
        <v>1</v>
      </c>
      <c r="AH26" s="110">
        <v>0</v>
      </c>
      <c r="AI26" s="110" t="s">
        <v>110</v>
      </c>
      <c r="AJ26" s="110">
        <v>0</v>
      </c>
      <c r="AK26" s="110" t="s">
        <v>110</v>
      </c>
      <c r="AL26" s="110" t="s">
        <v>110</v>
      </c>
      <c r="AM26" s="110" t="s">
        <v>110</v>
      </c>
      <c r="AN26" s="29">
        <v>0</v>
      </c>
      <c r="AO26" s="29">
        <v>0</v>
      </c>
      <c r="AP26" s="29">
        <v>1</v>
      </c>
      <c r="AQ26" s="97">
        <v>1</v>
      </c>
      <c r="AR26" s="29">
        <v>1</v>
      </c>
      <c r="AS26" s="29">
        <v>0</v>
      </c>
      <c r="AT26" s="29">
        <v>0</v>
      </c>
      <c r="AU26" s="29" t="s">
        <v>96</v>
      </c>
      <c r="AV26" s="29">
        <v>1</v>
      </c>
      <c r="AW26" s="29">
        <v>0</v>
      </c>
      <c r="AX26" s="29" t="s">
        <v>110</v>
      </c>
      <c r="AY26" s="97">
        <v>0</v>
      </c>
      <c r="AZ26" s="97" t="s">
        <v>110</v>
      </c>
      <c r="BA26" s="97">
        <v>0</v>
      </c>
      <c r="BB26" s="29">
        <v>1</v>
      </c>
      <c r="BC26" s="29">
        <v>0</v>
      </c>
      <c r="BD26" s="110">
        <v>0</v>
      </c>
      <c r="BE26" s="97">
        <v>0</v>
      </c>
      <c r="BF26" s="110">
        <v>2</v>
      </c>
      <c r="BG26" s="110" t="s">
        <v>97</v>
      </c>
      <c r="BH26" s="110" t="s">
        <v>97</v>
      </c>
      <c r="BI26" s="110" t="s">
        <v>97</v>
      </c>
      <c r="BJ26" s="110" t="s">
        <v>573</v>
      </c>
      <c r="BK26" s="110" t="s">
        <v>97</v>
      </c>
      <c r="BL26" s="110" t="s">
        <v>96</v>
      </c>
      <c r="BM26" s="110" t="s">
        <v>110</v>
      </c>
      <c r="BN26" s="110">
        <v>1</v>
      </c>
      <c r="BO26" s="29" t="s">
        <v>96</v>
      </c>
      <c r="BP26" s="110" t="s">
        <v>110</v>
      </c>
      <c r="BQ26" s="110" t="s">
        <v>573</v>
      </c>
      <c r="BR26" s="110" t="s">
        <v>573</v>
      </c>
      <c r="BS26" s="110" t="s">
        <v>596</v>
      </c>
      <c r="BT26" s="97">
        <v>2</v>
      </c>
      <c r="BU26" s="97">
        <v>1</v>
      </c>
      <c r="BV26" s="97">
        <v>0</v>
      </c>
      <c r="BW26" s="29" t="s">
        <v>573</v>
      </c>
      <c r="BX26" s="29">
        <v>0</v>
      </c>
      <c r="BY26" s="110">
        <v>0</v>
      </c>
      <c r="CA26" s="46">
        <v>4.3</v>
      </c>
      <c r="CB26" s="46">
        <v>19.5</v>
      </c>
      <c r="CC26" s="67">
        <f>CA26/CB26</f>
        <v>0.22051282051282051</v>
      </c>
      <c r="CD26" s="139">
        <v>9.6</v>
      </c>
      <c r="CE26" s="67">
        <f>CD26/CB26</f>
        <v>0.49230769230769228</v>
      </c>
      <c r="CF26" s="46">
        <v>7.7</v>
      </c>
      <c r="CG26" s="67">
        <f>CF26/CB26</f>
        <v>0.39487179487179486</v>
      </c>
      <c r="CH26" s="46">
        <v>14.2</v>
      </c>
      <c r="CI26" s="67">
        <f>CH26/CB26</f>
        <v>0.72820512820512817</v>
      </c>
      <c r="CJ26" s="46">
        <v>34.5</v>
      </c>
      <c r="CK26" s="67">
        <f>CJ26/CB26</f>
        <v>1.7692307692307692</v>
      </c>
      <c r="CL26" s="46"/>
      <c r="CN26" s="14">
        <v>0</v>
      </c>
      <c r="CO26" s="14">
        <v>0</v>
      </c>
      <c r="CP26" s="47" t="s">
        <v>110</v>
      </c>
      <c r="CQ26" s="14">
        <v>0</v>
      </c>
      <c r="CR26" s="14">
        <v>0</v>
      </c>
      <c r="CS26" s="14" t="s">
        <v>110</v>
      </c>
      <c r="CT26" s="14" t="s">
        <v>110</v>
      </c>
      <c r="CU26" s="90">
        <v>1</v>
      </c>
      <c r="CV26" s="90">
        <v>0</v>
      </c>
      <c r="CW26" s="14">
        <v>0</v>
      </c>
      <c r="CX26" s="14">
        <v>0</v>
      </c>
      <c r="CY26" s="14">
        <v>0</v>
      </c>
      <c r="CZ26" s="14">
        <v>0</v>
      </c>
      <c r="DA26" s="14">
        <v>0</v>
      </c>
      <c r="DB26" s="14">
        <v>1</v>
      </c>
      <c r="DC26" s="14">
        <v>1</v>
      </c>
      <c r="DD26" s="14">
        <v>1</v>
      </c>
      <c r="DE26" s="14"/>
      <c r="DF26" s="94">
        <v>1</v>
      </c>
      <c r="DG26" s="96">
        <v>0</v>
      </c>
      <c r="DH26" s="14">
        <v>0</v>
      </c>
      <c r="DI26" s="14">
        <v>0</v>
      </c>
      <c r="DJ26" s="14"/>
      <c r="DK26" s="14">
        <v>0</v>
      </c>
      <c r="DL26" s="14">
        <v>0</v>
      </c>
      <c r="DM26" s="14">
        <v>0</v>
      </c>
      <c r="DN26" s="14">
        <v>0</v>
      </c>
      <c r="DO26" s="14">
        <v>0</v>
      </c>
      <c r="DP26" s="90" t="s">
        <v>110</v>
      </c>
      <c r="DQ26" s="90" t="s">
        <v>110</v>
      </c>
      <c r="DR26" s="14">
        <v>0</v>
      </c>
      <c r="DS26" s="29">
        <v>0</v>
      </c>
      <c r="DT26" s="29" t="s">
        <v>110</v>
      </c>
      <c r="DU26" s="14">
        <v>0</v>
      </c>
      <c r="DV26" s="14">
        <v>0</v>
      </c>
      <c r="DW26" s="14">
        <v>0</v>
      </c>
    </row>
    <row r="27" spans="1:127" s="26" customFormat="1" x14ac:dyDescent="0.2">
      <c r="A27" s="147" t="s">
        <v>632</v>
      </c>
      <c r="C27" s="29">
        <v>0</v>
      </c>
      <c r="D27" s="29" t="s">
        <v>573</v>
      </c>
      <c r="E27" s="29" t="s">
        <v>596</v>
      </c>
      <c r="F27" s="29">
        <v>0</v>
      </c>
      <c r="G27" s="29">
        <v>0</v>
      </c>
      <c r="H27" s="29">
        <v>0</v>
      </c>
      <c r="I27" s="29">
        <v>0</v>
      </c>
      <c r="J27" s="29">
        <v>1</v>
      </c>
      <c r="K27" s="29">
        <v>0</v>
      </c>
      <c r="L27" s="29">
        <v>1</v>
      </c>
      <c r="M27" s="29">
        <v>0</v>
      </c>
      <c r="N27" s="29" t="s">
        <v>97</v>
      </c>
      <c r="O27" s="29" t="s">
        <v>110</v>
      </c>
      <c r="P27" s="29" t="s">
        <v>573</v>
      </c>
      <c r="Q27" s="110" t="s">
        <v>596</v>
      </c>
      <c r="R27" s="110" t="s">
        <v>596</v>
      </c>
      <c r="S27" s="110" t="s">
        <v>597</v>
      </c>
      <c r="T27" s="29">
        <v>0</v>
      </c>
      <c r="U27" s="29">
        <v>1</v>
      </c>
      <c r="V27" s="29">
        <v>1</v>
      </c>
      <c r="W27" s="29">
        <v>0</v>
      </c>
      <c r="X27" s="29">
        <v>1</v>
      </c>
      <c r="Y27" s="29">
        <v>0</v>
      </c>
      <c r="Z27" s="29">
        <v>1</v>
      </c>
      <c r="AA27" s="29" t="s">
        <v>573</v>
      </c>
      <c r="AB27" s="110">
        <v>0</v>
      </c>
      <c r="AC27" s="110" t="s">
        <v>110</v>
      </c>
      <c r="AD27" s="110" t="s">
        <v>110</v>
      </c>
      <c r="AE27" s="29">
        <v>0</v>
      </c>
      <c r="AF27" s="29">
        <v>1</v>
      </c>
      <c r="AG27" s="29">
        <v>1</v>
      </c>
      <c r="AH27" s="110">
        <v>1</v>
      </c>
      <c r="AI27" s="110">
        <v>0</v>
      </c>
      <c r="AJ27" s="110">
        <v>1</v>
      </c>
      <c r="AK27" s="110">
        <v>1</v>
      </c>
      <c r="AL27" s="110">
        <v>1</v>
      </c>
      <c r="AM27" s="110" t="s">
        <v>573</v>
      </c>
      <c r="AN27" s="29">
        <v>0</v>
      </c>
      <c r="AO27" s="29">
        <v>0</v>
      </c>
      <c r="AP27" s="29">
        <v>1</v>
      </c>
      <c r="AQ27" s="97">
        <v>1</v>
      </c>
      <c r="AR27" s="29">
        <v>1</v>
      </c>
      <c r="AS27" s="29">
        <v>0</v>
      </c>
      <c r="AT27" s="29">
        <v>0</v>
      </c>
      <c r="AU27" s="29">
        <v>1</v>
      </c>
      <c r="AV27" s="29">
        <v>1</v>
      </c>
      <c r="AW27" s="29">
        <v>0</v>
      </c>
      <c r="AX27" s="29" t="s">
        <v>110</v>
      </c>
      <c r="AY27" s="97">
        <v>0</v>
      </c>
      <c r="AZ27" s="97" t="s">
        <v>110</v>
      </c>
      <c r="BA27" s="97">
        <v>0</v>
      </c>
      <c r="BB27" s="29">
        <v>1</v>
      </c>
      <c r="BC27" s="29">
        <v>0</v>
      </c>
      <c r="BD27" s="29" t="s">
        <v>97</v>
      </c>
      <c r="BE27" s="110">
        <v>1</v>
      </c>
      <c r="BF27" s="110">
        <v>2</v>
      </c>
      <c r="BG27" s="110" t="s">
        <v>573</v>
      </c>
      <c r="BH27" s="110">
        <v>1</v>
      </c>
      <c r="BI27" s="110">
        <v>1</v>
      </c>
      <c r="BJ27" s="110">
        <v>1</v>
      </c>
      <c r="BK27" s="110">
        <v>0</v>
      </c>
      <c r="BL27" s="110">
        <v>0</v>
      </c>
      <c r="BM27" s="110">
        <v>2</v>
      </c>
      <c r="BN27" s="110">
        <v>1</v>
      </c>
      <c r="BO27" s="29">
        <v>1</v>
      </c>
      <c r="BP27" s="110" t="s">
        <v>110</v>
      </c>
      <c r="BQ27" s="110">
        <v>1</v>
      </c>
      <c r="BR27" s="110">
        <v>1</v>
      </c>
      <c r="BS27" s="110">
        <v>0</v>
      </c>
      <c r="BT27" s="97">
        <v>1</v>
      </c>
      <c r="BU27" s="97">
        <v>1</v>
      </c>
      <c r="BV27" s="97">
        <v>0</v>
      </c>
      <c r="BW27" s="29">
        <v>0</v>
      </c>
      <c r="BX27" s="29">
        <v>0</v>
      </c>
      <c r="BY27" s="110">
        <v>0</v>
      </c>
      <c r="CP27" s="66"/>
      <c r="CU27" s="140"/>
      <c r="CV27" s="140"/>
      <c r="CX27" s="14">
        <v>0</v>
      </c>
      <c r="CY27" s="14">
        <v>0</v>
      </c>
      <c r="CZ27" s="14">
        <v>0</v>
      </c>
      <c r="DA27" s="14">
        <v>0</v>
      </c>
      <c r="DB27" s="14">
        <v>1</v>
      </c>
      <c r="DC27" s="14">
        <v>1</v>
      </c>
      <c r="DD27" s="14">
        <v>1</v>
      </c>
      <c r="DF27" s="94">
        <v>1</v>
      </c>
      <c r="DG27" s="96">
        <v>1</v>
      </c>
      <c r="DH27" s="14">
        <v>1</v>
      </c>
      <c r="DP27" s="90">
        <v>0</v>
      </c>
      <c r="DQ27" s="90" t="s">
        <v>110</v>
      </c>
      <c r="DR27" s="14" t="s">
        <v>376</v>
      </c>
      <c r="DS27" s="29">
        <v>1</v>
      </c>
      <c r="DT27" s="29">
        <v>1</v>
      </c>
    </row>
    <row r="28" spans="1:127" s="26" customFormat="1" x14ac:dyDescent="0.2">
      <c r="A28" s="147" t="s">
        <v>633</v>
      </c>
      <c r="C28" s="29">
        <v>0</v>
      </c>
      <c r="D28" s="29">
        <v>0</v>
      </c>
      <c r="E28" s="29" t="s">
        <v>110</v>
      </c>
      <c r="F28" s="29">
        <v>0</v>
      </c>
      <c r="G28" s="29">
        <v>0</v>
      </c>
      <c r="H28" s="29">
        <v>1</v>
      </c>
      <c r="I28" s="29">
        <v>0</v>
      </c>
      <c r="J28" s="29">
        <v>1</v>
      </c>
      <c r="K28" s="29">
        <v>1</v>
      </c>
      <c r="L28" s="29">
        <v>1</v>
      </c>
      <c r="M28" s="29">
        <v>0</v>
      </c>
      <c r="N28" s="29" t="s">
        <v>97</v>
      </c>
      <c r="O28" s="29" t="s">
        <v>110</v>
      </c>
      <c r="P28" s="29">
        <v>1</v>
      </c>
      <c r="Q28" s="110" t="s">
        <v>97</v>
      </c>
      <c r="R28" s="110" t="s">
        <v>97</v>
      </c>
      <c r="S28" s="110" t="s">
        <v>402</v>
      </c>
      <c r="T28" s="29">
        <v>0</v>
      </c>
      <c r="U28" s="29">
        <v>1</v>
      </c>
      <c r="V28" s="29">
        <v>1</v>
      </c>
      <c r="W28" s="29">
        <v>0</v>
      </c>
      <c r="X28" s="29">
        <v>1</v>
      </c>
      <c r="Y28" s="29">
        <v>1</v>
      </c>
      <c r="Z28" s="29">
        <v>0</v>
      </c>
      <c r="AA28" s="29">
        <v>0</v>
      </c>
      <c r="AB28" s="110">
        <v>1</v>
      </c>
      <c r="AC28" s="110" t="s">
        <v>96</v>
      </c>
      <c r="AD28" s="110">
        <v>0</v>
      </c>
      <c r="AE28" s="29">
        <v>0</v>
      </c>
      <c r="AF28" s="29">
        <v>1</v>
      </c>
      <c r="AG28" s="29">
        <v>1</v>
      </c>
      <c r="AH28" s="110">
        <v>1</v>
      </c>
      <c r="AI28" s="110">
        <v>0</v>
      </c>
      <c r="AJ28" s="110" t="s">
        <v>573</v>
      </c>
      <c r="AK28" s="110" t="s">
        <v>597</v>
      </c>
      <c r="AL28" s="110" t="s">
        <v>597</v>
      </c>
      <c r="AM28" s="110" t="s">
        <v>597</v>
      </c>
      <c r="AN28" s="29">
        <v>0</v>
      </c>
      <c r="AO28" s="29">
        <v>0</v>
      </c>
      <c r="AP28" s="29">
        <v>1</v>
      </c>
      <c r="AQ28" s="97">
        <v>1</v>
      </c>
      <c r="AR28" s="29">
        <v>1</v>
      </c>
      <c r="AS28" s="29">
        <v>0</v>
      </c>
      <c r="AT28" s="29">
        <v>0</v>
      </c>
      <c r="AU28" s="29">
        <v>1</v>
      </c>
      <c r="AV28" s="29">
        <v>1</v>
      </c>
      <c r="AW28" s="29">
        <v>1</v>
      </c>
      <c r="AX28" s="29">
        <v>1</v>
      </c>
      <c r="AY28" s="97">
        <v>0</v>
      </c>
      <c r="AZ28" s="97" t="s">
        <v>110</v>
      </c>
      <c r="BA28" s="97">
        <v>0</v>
      </c>
      <c r="BB28" s="29">
        <v>1</v>
      </c>
      <c r="BC28" s="29">
        <v>0</v>
      </c>
      <c r="BD28" s="29">
        <v>0</v>
      </c>
      <c r="BE28" s="110" t="s">
        <v>573</v>
      </c>
      <c r="BF28" s="97" t="s">
        <v>600</v>
      </c>
      <c r="BG28" s="110">
        <v>1</v>
      </c>
      <c r="BH28" s="110">
        <v>1</v>
      </c>
      <c r="BI28" s="110">
        <v>1</v>
      </c>
      <c r="BJ28" s="110">
        <v>1</v>
      </c>
      <c r="BK28" s="110">
        <v>0</v>
      </c>
      <c r="BL28" s="110">
        <v>0</v>
      </c>
      <c r="BM28" s="110">
        <v>2</v>
      </c>
      <c r="BN28" s="110">
        <v>1</v>
      </c>
      <c r="BO28" s="29">
        <v>1</v>
      </c>
      <c r="BP28" s="110" t="s">
        <v>110</v>
      </c>
      <c r="BQ28" s="110">
        <v>1</v>
      </c>
      <c r="BR28" s="110" t="s">
        <v>573</v>
      </c>
      <c r="BS28" s="110" t="s">
        <v>596</v>
      </c>
      <c r="BT28" s="97">
        <v>2</v>
      </c>
      <c r="BU28" s="97">
        <v>1</v>
      </c>
      <c r="BV28" s="117">
        <v>0</v>
      </c>
      <c r="BW28" s="29" t="s">
        <v>573</v>
      </c>
      <c r="BX28" s="29">
        <v>0</v>
      </c>
      <c r="BY28" s="110">
        <v>1</v>
      </c>
      <c r="CP28" s="66"/>
      <c r="CU28" s="140"/>
      <c r="CV28" s="140"/>
      <c r="CX28" s="14">
        <v>2</v>
      </c>
      <c r="CY28" s="14">
        <v>0</v>
      </c>
      <c r="CZ28" s="14">
        <v>0</v>
      </c>
      <c r="DA28" s="14">
        <v>0</v>
      </c>
      <c r="DC28" s="14">
        <v>0</v>
      </c>
      <c r="DD28" s="14">
        <v>0</v>
      </c>
      <c r="DF28" s="94">
        <v>1</v>
      </c>
      <c r="DG28" s="96">
        <v>1</v>
      </c>
      <c r="DH28" s="14">
        <v>1</v>
      </c>
      <c r="DP28" s="90" t="s">
        <v>376</v>
      </c>
      <c r="DQ28" s="90">
        <v>-1</v>
      </c>
      <c r="DR28" s="14">
        <v>0</v>
      </c>
      <c r="DS28" s="29">
        <v>1</v>
      </c>
      <c r="DT28" s="29">
        <v>0</v>
      </c>
    </row>
    <row r="29" spans="1:127" s="26" customFormat="1" x14ac:dyDescent="0.2">
      <c r="A29" s="147" t="s">
        <v>634</v>
      </c>
      <c r="C29" s="29">
        <v>0</v>
      </c>
      <c r="D29" s="29">
        <v>0</v>
      </c>
      <c r="E29" s="29" t="s">
        <v>110</v>
      </c>
      <c r="F29" s="29">
        <v>0</v>
      </c>
      <c r="G29" s="29">
        <v>0</v>
      </c>
      <c r="H29" s="29">
        <v>2</v>
      </c>
      <c r="I29" s="29" t="s">
        <v>573</v>
      </c>
      <c r="J29" s="29">
        <v>1</v>
      </c>
      <c r="K29" s="29">
        <v>0</v>
      </c>
      <c r="L29" s="29">
        <v>1</v>
      </c>
      <c r="M29" s="29">
        <v>0</v>
      </c>
      <c r="N29" s="29" t="s">
        <v>97</v>
      </c>
      <c r="O29" s="29" t="s">
        <v>110</v>
      </c>
      <c r="P29" s="29">
        <v>0</v>
      </c>
      <c r="Q29" s="110" t="s">
        <v>110</v>
      </c>
      <c r="R29" s="110" t="s">
        <v>110</v>
      </c>
      <c r="S29" s="110" t="s">
        <v>110</v>
      </c>
      <c r="T29" s="29">
        <v>0</v>
      </c>
      <c r="U29" s="29">
        <v>1</v>
      </c>
      <c r="V29" s="29">
        <v>1</v>
      </c>
      <c r="W29" s="29">
        <v>0</v>
      </c>
      <c r="X29" s="29">
        <v>0</v>
      </c>
      <c r="Y29" s="29" t="s">
        <v>110</v>
      </c>
      <c r="Z29" s="29">
        <v>0</v>
      </c>
      <c r="AA29" s="29">
        <v>0</v>
      </c>
      <c r="AB29" s="110">
        <v>0</v>
      </c>
      <c r="AC29" s="110" t="s">
        <v>110</v>
      </c>
      <c r="AD29" s="110" t="s">
        <v>110</v>
      </c>
      <c r="AE29" s="29">
        <v>0</v>
      </c>
      <c r="AF29" s="29">
        <v>1</v>
      </c>
      <c r="AG29" s="29">
        <v>1</v>
      </c>
      <c r="AH29" s="110">
        <v>0</v>
      </c>
      <c r="AI29" s="110" t="s">
        <v>110</v>
      </c>
      <c r="AJ29" s="110">
        <v>0</v>
      </c>
      <c r="AK29" s="110" t="s">
        <v>110</v>
      </c>
      <c r="AL29" s="110" t="s">
        <v>110</v>
      </c>
      <c r="AM29" s="110" t="s">
        <v>110</v>
      </c>
      <c r="AN29" s="29">
        <v>0</v>
      </c>
      <c r="AO29" s="29">
        <v>0</v>
      </c>
      <c r="AP29" s="29">
        <v>1</v>
      </c>
      <c r="AQ29" s="97">
        <v>1</v>
      </c>
      <c r="AR29" s="29">
        <v>1</v>
      </c>
      <c r="AS29" s="29">
        <v>0</v>
      </c>
      <c r="AT29" s="29">
        <v>0</v>
      </c>
      <c r="AU29" s="29">
        <v>1</v>
      </c>
      <c r="AV29" s="29">
        <v>1</v>
      </c>
      <c r="AW29" s="29">
        <v>0</v>
      </c>
      <c r="AX29" s="29" t="s">
        <v>110</v>
      </c>
      <c r="AY29" s="97">
        <v>0</v>
      </c>
      <c r="AZ29" s="97" t="s">
        <v>110</v>
      </c>
      <c r="BA29" s="97">
        <v>0</v>
      </c>
      <c r="BB29" s="29">
        <v>1</v>
      </c>
      <c r="BC29" s="29">
        <v>0</v>
      </c>
      <c r="BD29" s="110">
        <v>0</v>
      </c>
      <c r="BE29" s="97">
        <v>1</v>
      </c>
      <c r="BF29" s="110">
        <v>2</v>
      </c>
      <c r="BG29" s="110">
        <v>0</v>
      </c>
      <c r="BH29" s="110" t="s">
        <v>573</v>
      </c>
      <c r="BI29" s="110">
        <v>1</v>
      </c>
      <c r="BJ29" s="110">
        <v>1</v>
      </c>
      <c r="BK29" s="110">
        <v>0</v>
      </c>
      <c r="BL29" s="110" t="s">
        <v>96</v>
      </c>
      <c r="BM29" s="110">
        <v>2</v>
      </c>
      <c r="BN29" s="110">
        <v>1</v>
      </c>
      <c r="BO29" s="29" t="s">
        <v>96</v>
      </c>
      <c r="BP29" s="110" t="s">
        <v>110</v>
      </c>
      <c r="BQ29" s="110">
        <v>1</v>
      </c>
      <c r="BR29" s="110">
        <v>0</v>
      </c>
      <c r="BS29" s="110" t="s">
        <v>110</v>
      </c>
      <c r="BT29" s="97">
        <v>2</v>
      </c>
      <c r="BU29" s="97">
        <v>1</v>
      </c>
      <c r="BV29" s="117">
        <v>0</v>
      </c>
      <c r="BW29" s="29" t="s">
        <v>573</v>
      </c>
      <c r="BX29" s="29">
        <v>0</v>
      </c>
      <c r="BY29" s="110">
        <v>0</v>
      </c>
      <c r="CA29" s="46">
        <v>3.9</v>
      </c>
      <c r="CB29" s="46">
        <v>20.100000000000001</v>
      </c>
      <c r="CC29" s="67">
        <f t="shared" ref="CC29:CC35" si="5">CA29/CB29</f>
        <v>0.19402985074626863</v>
      </c>
      <c r="CD29" s="139">
        <v>9.1999999999999993</v>
      </c>
      <c r="CE29" s="67">
        <f t="shared" ref="CE29:CE35" si="6">CD29/CB29</f>
        <v>0.45771144278606957</v>
      </c>
      <c r="CF29" s="46">
        <v>8</v>
      </c>
      <c r="CG29" s="67">
        <f t="shared" ref="CG29:CG35" si="7">CF29/CB29</f>
        <v>0.39800995024875618</v>
      </c>
      <c r="CH29" s="46">
        <v>14.8</v>
      </c>
      <c r="CI29" s="67">
        <f t="shared" ref="CI29:CI35" si="8">CH29/CB29</f>
        <v>0.73631840796019898</v>
      </c>
      <c r="CJ29" s="46">
        <v>35.6</v>
      </c>
      <c r="CK29" s="67">
        <f t="shared" ref="CK29:CK35" si="9">CJ29/CB29</f>
        <v>1.7711442786069651</v>
      </c>
      <c r="CL29" s="46"/>
      <c r="CN29" s="14">
        <v>0</v>
      </c>
      <c r="CO29" s="14" t="s">
        <v>92</v>
      </c>
      <c r="CP29" s="47">
        <v>1</v>
      </c>
      <c r="CQ29" s="14">
        <v>1</v>
      </c>
      <c r="CR29" s="14">
        <v>0</v>
      </c>
      <c r="CS29" s="14" t="s">
        <v>110</v>
      </c>
      <c r="CT29" s="14">
        <v>1</v>
      </c>
      <c r="CU29" s="90">
        <v>1</v>
      </c>
      <c r="CV29" s="90">
        <v>0</v>
      </c>
      <c r="CW29" s="14">
        <v>0</v>
      </c>
      <c r="CX29" s="14">
        <v>0</v>
      </c>
      <c r="CY29" s="14">
        <v>0</v>
      </c>
      <c r="CZ29" s="14">
        <v>0</v>
      </c>
      <c r="DA29" s="14">
        <v>1</v>
      </c>
      <c r="DB29" s="14">
        <v>1</v>
      </c>
      <c r="DC29" s="14">
        <v>0</v>
      </c>
      <c r="DD29" s="14">
        <v>0</v>
      </c>
      <c r="DE29" s="14"/>
      <c r="DF29" s="94">
        <v>1</v>
      </c>
      <c r="DG29" s="96">
        <v>0</v>
      </c>
      <c r="DH29" s="14">
        <v>1</v>
      </c>
      <c r="DI29" s="14">
        <v>1</v>
      </c>
      <c r="DJ29" s="14"/>
      <c r="DK29" s="14">
        <v>1</v>
      </c>
      <c r="DL29" s="14">
        <v>1</v>
      </c>
      <c r="DM29" s="14">
        <v>1</v>
      </c>
      <c r="DN29" s="14">
        <v>1</v>
      </c>
      <c r="DO29" s="14">
        <v>0</v>
      </c>
      <c r="DP29" s="90" t="s">
        <v>110</v>
      </c>
      <c r="DQ29" s="90" t="s">
        <v>110</v>
      </c>
      <c r="DR29" s="14">
        <v>0</v>
      </c>
      <c r="DS29" s="29">
        <v>1</v>
      </c>
      <c r="DT29" s="29">
        <v>1</v>
      </c>
      <c r="DU29" s="14">
        <v>0</v>
      </c>
      <c r="DV29" s="14" t="s">
        <v>92</v>
      </c>
      <c r="DW29" s="14" t="s">
        <v>92</v>
      </c>
    </row>
    <row r="30" spans="1:127" s="26" customFormat="1" x14ac:dyDescent="0.2">
      <c r="A30" s="147" t="s">
        <v>635</v>
      </c>
      <c r="C30" s="29">
        <v>0</v>
      </c>
      <c r="D30" s="29">
        <v>0</v>
      </c>
      <c r="E30" s="29" t="s">
        <v>110</v>
      </c>
      <c r="F30" s="29">
        <v>0</v>
      </c>
      <c r="G30" s="29">
        <v>0</v>
      </c>
      <c r="H30" s="29">
        <v>2</v>
      </c>
      <c r="I30" s="29">
        <v>0</v>
      </c>
      <c r="J30" s="29">
        <v>1</v>
      </c>
      <c r="K30" s="29">
        <v>1</v>
      </c>
      <c r="L30" s="29">
        <v>1</v>
      </c>
      <c r="M30" s="29">
        <v>0</v>
      </c>
      <c r="N30" s="29" t="s">
        <v>97</v>
      </c>
      <c r="O30" s="29" t="s">
        <v>110</v>
      </c>
      <c r="P30" s="29">
        <v>0</v>
      </c>
      <c r="Q30" s="110" t="s">
        <v>110</v>
      </c>
      <c r="R30" s="110" t="s">
        <v>110</v>
      </c>
      <c r="S30" s="110" t="s">
        <v>110</v>
      </c>
      <c r="T30" s="29">
        <v>0</v>
      </c>
      <c r="U30" s="29">
        <v>1</v>
      </c>
      <c r="V30" s="29">
        <v>1</v>
      </c>
      <c r="W30" s="29">
        <v>0</v>
      </c>
      <c r="X30" s="29">
        <v>0</v>
      </c>
      <c r="Y30" s="29" t="s">
        <v>110</v>
      </c>
      <c r="Z30" s="29">
        <v>0</v>
      </c>
      <c r="AA30" s="29">
        <v>0</v>
      </c>
      <c r="AB30" s="110">
        <v>0</v>
      </c>
      <c r="AC30" s="110" t="s">
        <v>110</v>
      </c>
      <c r="AD30" s="110" t="s">
        <v>110</v>
      </c>
      <c r="AE30" s="29">
        <v>0</v>
      </c>
      <c r="AF30" s="29">
        <v>1</v>
      </c>
      <c r="AG30" s="29">
        <v>1</v>
      </c>
      <c r="AH30" s="110">
        <v>0</v>
      </c>
      <c r="AI30" s="110" t="s">
        <v>110</v>
      </c>
      <c r="AJ30" s="110">
        <v>0</v>
      </c>
      <c r="AK30" s="110" t="s">
        <v>110</v>
      </c>
      <c r="AL30" s="110" t="s">
        <v>110</v>
      </c>
      <c r="AM30" s="110" t="s">
        <v>110</v>
      </c>
      <c r="AN30" s="29">
        <v>0</v>
      </c>
      <c r="AO30" s="29">
        <v>0</v>
      </c>
      <c r="AP30" s="29">
        <v>1</v>
      </c>
      <c r="AQ30" s="97">
        <v>1</v>
      </c>
      <c r="AR30" s="29">
        <v>1</v>
      </c>
      <c r="AS30" s="29">
        <v>0</v>
      </c>
      <c r="AT30" s="29">
        <v>0</v>
      </c>
      <c r="AU30" s="29">
        <v>1</v>
      </c>
      <c r="AV30" s="29">
        <v>1</v>
      </c>
      <c r="AW30" s="29">
        <v>0</v>
      </c>
      <c r="AX30" s="29" t="s">
        <v>110</v>
      </c>
      <c r="AY30" s="97">
        <v>0</v>
      </c>
      <c r="AZ30" s="97" t="s">
        <v>110</v>
      </c>
      <c r="BA30" s="97">
        <v>0</v>
      </c>
      <c r="BB30" s="29">
        <v>1</v>
      </c>
      <c r="BC30" s="29">
        <v>0</v>
      </c>
      <c r="BD30" s="110">
        <v>0</v>
      </c>
      <c r="BE30" s="97">
        <v>1</v>
      </c>
      <c r="BF30" s="97">
        <v>2</v>
      </c>
      <c r="BG30" s="110">
        <v>0</v>
      </c>
      <c r="BH30" s="110">
        <v>0</v>
      </c>
      <c r="BI30" s="110">
        <v>0</v>
      </c>
      <c r="BJ30" s="110">
        <v>0</v>
      </c>
      <c r="BK30" s="110">
        <v>0</v>
      </c>
      <c r="BL30" s="110">
        <v>1</v>
      </c>
      <c r="BM30" s="110" t="s">
        <v>110</v>
      </c>
      <c r="BN30" s="110">
        <v>1</v>
      </c>
      <c r="BO30" s="29">
        <v>1</v>
      </c>
      <c r="BP30" s="110" t="s">
        <v>110</v>
      </c>
      <c r="BQ30" s="110">
        <v>1</v>
      </c>
      <c r="BR30" s="110">
        <v>0</v>
      </c>
      <c r="BS30" s="110" t="s">
        <v>110</v>
      </c>
      <c r="BT30" s="97">
        <v>2</v>
      </c>
      <c r="BU30" s="97">
        <v>1</v>
      </c>
      <c r="BV30" s="97">
        <v>0</v>
      </c>
      <c r="BW30" s="29" t="s">
        <v>573</v>
      </c>
      <c r="BX30" s="29">
        <v>0</v>
      </c>
      <c r="BY30" s="110">
        <v>0</v>
      </c>
      <c r="CA30" s="46">
        <v>3.5</v>
      </c>
      <c r="CB30" s="46">
        <v>16.8</v>
      </c>
      <c r="CC30" s="67">
        <f t="shared" si="5"/>
        <v>0.20833333333333331</v>
      </c>
      <c r="CD30" s="139">
        <v>8</v>
      </c>
      <c r="CE30" s="67">
        <f t="shared" si="6"/>
        <v>0.47619047619047616</v>
      </c>
      <c r="CF30" s="46">
        <v>7.5</v>
      </c>
      <c r="CG30" s="67">
        <f t="shared" si="7"/>
        <v>0.4464285714285714</v>
      </c>
      <c r="CH30" s="46">
        <v>12.9</v>
      </c>
      <c r="CI30" s="67">
        <f t="shared" si="8"/>
        <v>0.76785714285714279</v>
      </c>
      <c r="CJ30" s="46">
        <v>31.7</v>
      </c>
      <c r="CK30" s="67">
        <f t="shared" si="9"/>
        <v>1.8869047619047619</v>
      </c>
      <c r="CL30" s="46"/>
      <c r="CN30" s="14">
        <v>0</v>
      </c>
      <c r="CO30" s="14" t="s">
        <v>92</v>
      </c>
      <c r="CP30" s="47">
        <v>1</v>
      </c>
      <c r="CQ30" s="14">
        <v>1</v>
      </c>
      <c r="CR30" s="14">
        <v>0</v>
      </c>
      <c r="CS30" s="14" t="s">
        <v>110</v>
      </c>
      <c r="CT30" s="14">
        <v>1</v>
      </c>
      <c r="CU30" s="90">
        <v>1</v>
      </c>
      <c r="CV30" s="90">
        <v>0</v>
      </c>
      <c r="CW30" s="14">
        <v>0</v>
      </c>
      <c r="CX30" s="14">
        <v>0</v>
      </c>
      <c r="CY30" s="14">
        <v>0</v>
      </c>
      <c r="CZ30" s="14">
        <v>0</v>
      </c>
      <c r="DA30" s="14">
        <v>0</v>
      </c>
      <c r="DB30" s="14">
        <v>1</v>
      </c>
      <c r="DC30" s="14">
        <v>1</v>
      </c>
      <c r="DD30" s="14">
        <v>1</v>
      </c>
      <c r="DE30" s="14"/>
      <c r="DF30" s="94">
        <v>1</v>
      </c>
      <c r="DG30" s="96">
        <v>0</v>
      </c>
      <c r="DH30" s="14">
        <v>1</v>
      </c>
      <c r="DI30" s="14">
        <v>1</v>
      </c>
      <c r="DJ30" s="14"/>
      <c r="DK30" s="14">
        <v>1</v>
      </c>
      <c r="DL30" s="14">
        <v>1</v>
      </c>
      <c r="DM30" s="14">
        <v>1</v>
      </c>
      <c r="DN30" s="14">
        <v>1</v>
      </c>
      <c r="DO30" s="14">
        <v>1</v>
      </c>
      <c r="DP30" s="90" t="s">
        <v>110</v>
      </c>
      <c r="DQ30" s="90" t="s">
        <v>110</v>
      </c>
      <c r="DR30" s="14">
        <v>1</v>
      </c>
      <c r="DS30" s="29">
        <v>1</v>
      </c>
      <c r="DT30" s="29">
        <v>1</v>
      </c>
      <c r="DU30" s="14">
        <v>0</v>
      </c>
      <c r="DV30" s="14">
        <v>0</v>
      </c>
      <c r="DW30" s="14">
        <v>0</v>
      </c>
    </row>
    <row r="31" spans="1:127" s="26" customFormat="1" x14ac:dyDescent="0.2">
      <c r="A31" s="147" t="s">
        <v>636</v>
      </c>
      <c r="B31" s="14"/>
      <c r="C31" s="29">
        <v>0</v>
      </c>
      <c r="D31" s="29" t="s">
        <v>573</v>
      </c>
      <c r="E31" s="29" t="s">
        <v>596</v>
      </c>
      <c r="F31" s="29">
        <v>0</v>
      </c>
      <c r="G31" s="29">
        <v>0</v>
      </c>
      <c r="H31" s="29">
        <v>1</v>
      </c>
      <c r="I31" s="29">
        <v>0</v>
      </c>
      <c r="J31" s="29">
        <v>1</v>
      </c>
      <c r="K31" s="29" t="s">
        <v>573</v>
      </c>
      <c r="L31" s="29">
        <v>1</v>
      </c>
      <c r="M31" s="29">
        <v>0</v>
      </c>
      <c r="N31" s="29" t="s">
        <v>97</v>
      </c>
      <c r="O31" s="29" t="s">
        <v>110</v>
      </c>
      <c r="P31" s="29">
        <v>1</v>
      </c>
      <c r="Q31" s="110">
        <v>0</v>
      </c>
      <c r="R31" s="110">
        <v>0</v>
      </c>
      <c r="S31" s="110" t="s">
        <v>402</v>
      </c>
      <c r="T31" s="29">
        <v>0</v>
      </c>
      <c r="U31" s="29">
        <v>1</v>
      </c>
      <c r="V31" s="29">
        <v>1</v>
      </c>
      <c r="W31" s="29">
        <v>0</v>
      </c>
      <c r="X31" s="29">
        <v>0</v>
      </c>
      <c r="Y31" s="29" t="s">
        <v>110</v>
      </c>
      <c r="Z31" s="29">
        <v>0</v>
      </c>
      <c r="AA31" s="29">
        <v>0</v>
      </c>
      <c r="AB31" s="110">
        <v>1</v>
      </c>
      <c r="AC31" s="110" t="s">
        <v>96</v>
      </c>
      <c r="AD31" s="110">
        <v>0</v>
      </c>
      <c r="AE31" s="29">
        <v>0</v>
      </c>
      <c r="AF31" s="29">
        <v>1</v>
      </c>
      <c r="AG31" s="29">
        <v>1</v>
      </c>
      <c r="AH31" s="110">
        <v>0</v>
      </c>
      <c r="AI31" s="110" t="s">
        <v>110</v>
      </c>
      <c r="AJ31" s="110" t="s">
        <v>597</v>
      </c>
      <c r="AK31" s="110" t="s">
        <v>597</v>
      </c>
      <c r="AL31" s="110" t="s">
        <v>597</v>
      </c>
      <c r="AM31" s="110" t="s">
        <v>597</v>
      </c>
      <c r="AN31" s="29">
        <v>0</v>
      </c>
      <c r="AO31" s="29">
        <v>0</v>
      </c>
      <c r="AP31" s="29">
        <v>1</v>
      </c>
      <c r="AQ31" s="97">
        <v>1</v>
      </c>
      <c r="AR31" s="29">
        <v>1</v>
      </c>
      <c r="AS31" s="29">
        <v>0</v>
      </c>
      <c r="AT31" s="29">
        <v>0</v>
      </c>
      <c r="AU31" s="29" t="s">
        <v>96</v>
      </c>
      <c r="AV31" s="29">
        <v>1</v>
      </c>
      <c r="AW31" s="29">
        <v>1</v>
      </c>
      <c r="AX31" s="29">
        <v>1</v>
      </c>
      <c r="AY31" s="97">
        <v>0</v>
      </c>
      <c r="AZ31" s="97" t="s">
        <v>110</v>
      </c>
      <c r="BA31" s="97">
        <v>0</v>
      </c>
      <c r="BB31" s="29">
        <v>1</v>
      </c>
      <c r="BC31" s="29">
        <v>0</v>
      </c>
      <c r="BD31" s="110">
        <v>0</v>
      </c>
      <c r="BE31" s="110" t="s">
        <v>97</v>
      </c>
      <c r="BF31" s="110">
        <v>1</v>
      </c>
      <c r="BG31" s="110">
        <v>1</v>
      </c>
      <c r="BH31" s="110">
        <v>1</v>
      </c>
      <c r="BI31" s="110">
        <v>1</v>
      </c>
      <c r="BJ31" s="110">
        <v>1</v>
      </c>
      <c r="BK31" s="110">
        <v>0</v>
      </c>
      <c r="BL31" s="110" t="s">
        <v>97</v>
      </c>
      <c r="BM31" s="110">
        <v>2</v>
      </c>
      <c r="BN31" s="110">
        <v>1</v>
      </c>
      <c r="BO31" s="29" t="s">
        <v>573</v>
      </c>
      <c r="BP31" s="110" t="s">
        <v>110</v>
      </c>
      <c r="BQ31" s="110" t="s">
        <v>573</v>
      </c>
      <c r="BR31" s="110">
        <v>1</v>
      </c>
      <c r="BS31" s="110">
        <v>0</v>
      </c>
      <c r="BT31" s="97">
        <v>2</v>
      </c>
      <c r="BU31" s="97">
        <v>1</v>
      </c>
      <c r="BV31" s="117">
        <v>0</v>
      </c>
      <c r="BW31" s="29" t="s">
        <v>573</v>
      </c>
      <c r="BX31" s="29">
        <v>0</v>
      </c>
      <c r="BY31" s="110" t="s">
        <v>573</v>
      </c>
      <c r="BZ31" s="14"/>
      <c r="CA31" s="46">
        <v>2.8</v>
      </c>
      <c r="CB31" s="46">
        <v>19.2</v>
      </c>
      <c r="CC31" s="67">
        <f t="shared" si="5"/>
        <v>0.14583333333333334</v>
      </c>
      <c r="CD31" s="46">
        <v>12.8</v>
      </c>
      <c r="CE31" s="67">
        <f t="shared" si="6"/>
        <v>0.66666666666666674</v>
      </c>
      <c r="CF31" s="46">
        <v>12</v>
      </c>
      <c r="CG31" s="67">
        <f t="shared" si="7"/>
        <v>0.625</v>
      </c>
      <c r="CH31" s="46">
        <v>13.8</v>
      </c>
      <c r="CI31" s="67">
        <f t="shared" si="8"/>
        <v>0.71875000000000011</v>
      </c>
      <c r="CJ31" s="46">
        <v>34.6</v>
      </c>
      <c r="CK31" s="67">
        <f t="shared" si="9"/>
        <v>1.8020833333333335</v>
      </c>
      <c r="CL31" s="46"/>
      <c r="CM31" s="14"/>
      <c r="CN31" s="14">
        <v>1</v>
      </c>
      <c r="CO31" s="14">
        <v>0</v>
      </c>
      <c r="CP31" s="47">
        <v>1</v>
      </c>
      <c r="CQ31" s="14">
        <v>0</v>
      </c>
      <c r="CR31" s="14">
        <v>1</v>
      </c>
      <c r="CS31" s="14">
        <v>0</v>
      </c>
      <c r="CT31" s="14">
        <v>1</v>
      </c>
      <c r="CU31" s="90">
        <v>1</v>
      </c>
      <c r="CV31" s="90">
        <v>0</v>
      </c>
      <c r="CW31" s="14">
        <v>0</v>
      </c>
      <c r="CX31" s="14">
        <v>2</v>
      </c>
      <c r="CY31" s="14">
        <v>0</v>
      </c>
      <c r="CZ31" s="14">
        <v>0</v>
      </c>
      <c r="DA31" s="14">
        <v>1</v>
      </c>
      <c r="DB31" s="14">
        <v>1</v>
      </c>
      <c r="DC31" s="14">
        <v>1</v>
      </c>
      <c r="DD31" s="14">
        <v>0</v>
      </c>
      <c r="DE31" s="14"/>
      <c r="DF31" s="94">
        <v>1</v>
      </c>
      <c r="DG31" s="96">
        <v>0</v>
      </c>
      <c r="DH31" s="14">
        <v>1</v>
      </c>
      <c r="DI31" s="14">
        <v>0</v>
      </c>
      <c r="DJ31" s="14"/>
      <c r="DK31" s="14">
        <v>0</v>
      </c>
      <c r="DL31" s="14">
        <v>0</v>
      </c>
      <c r="DM31" s="14" t="s">
        <v>92</v>
      </c>
      <c r="DN31" s="14">
        <v>0</v>
      </c>
      <c r="DO31" s="14">
        <v>0</v>
      </c>
      <c r="DP31" s="90">
        <v>1</v>
      </c>
      <c r="DQ31" s="90">
        <v>0</v>
      </c>
      <c r="DR31" s="14">
        <v>1</v>
      </c>
      <c r="DS31" s="29" t="s">
        <v>408</v>
      </c>
      <c r="DT31" s="29">
        <v>0</v>
      </c>
      <c r="DU31" s="14">
        <v>1</v>
      </c>
      <c r="DV31" s="14">
        <v>1</v>
      </c>
      <c r="DW31" s="14">
        <v>1</v>
      </c>
    </row>
    <row r="32" spans="1:127" s="26" customFormat="1" x14ac:dyDescent="0.2">
      <c r="A32" s="147" t="s">
        <v>637</v>
      </c>
      <c r="B32" s="14"/>
      <c r="C32" s="29">
        <v>0</v>
      </c>
      <c r="D32" s="29">
        <v>0</v>
      </c>
      <c r="E32" s="29" t="s">
        <v>110</v>
      </c>
      <c r="F32" s="29">
        <v>0</v>
      </c>
      <c r="G32" s="110">
        <v>0</v>
      </c>
      <c r="H32" s="29">
        <v>2</v>
      </c>
      <c r="I32" s="29">
        <v>0</v>
      </c>
      <c r="J32" s="29">
        <v>1</v>
      </c>
      <c r="K32" s="29" t="s">
        <v>97</v>
      </c>
      <c r="L32" s="29">
        <v>1</v>
      </c>
      <c r="M32" s="29">
        <v>0</v>
      </c>
      <c r="N32" s="29" t="s">
        <v>97</v>
      </c>
      <c r="O32" s="29" t="s">
        <v>110</v>
      </c>
      <c r="P32" s="29">
        <v>0</v>
      </c>
      <c r="Q32" s="110" t="s">
        <v>110</v>
      </c>
      <c r="R32" s="110" t="s">
        <v>110</v>
      </c>
      <c r="S32" s="110" t="s">
        <v>110</v>
      </c>
      <c r="T32" s="29">
        <v>0</v>
      </c>
      <c r="U32" s="29">
        <v>1</v>
      </c>
      <c r="V32" s="29">
        <v>1</v>
      </c>
      <c r="W32" s="29">
        <v>0</v>
      </c>
      <c r="X32" s="29">
        <v>0</v>
      </c>
      <c r="Y32" s="29" t="s">
        <v>110</v>
      </c>
      <c r="Z32" s="29">
        <v>0</v>
      </c>
      <c r="AA32" s="29">
        <v>0</v>
      </c>
      <c r="AB32" s="110">
        <v>1</v>
      </c>
      <c r="AC32" s="110" t="s">
        <v>596</v>
      </c>
      <c r="AD32" s="110" t="s">
        <v>596</v>
      </c>
      <c r="AE32" s="29">
        <v>0</v>
      </c>
      <c r="AF32" s="29">
        <v>1</v>
      </c>
      <c r="AG32" s="29">
        <v>1</v>
      </c>
      <c r="AH32" s="110" t="s">
        <v>97</v>
      </c>
      <c r="AI32" s="110" t="s">
        <v>110</v>
      </c>
      <c r="AJ32" s="110" t="s">
        <v>110</v>
      </c>
      <c r="AK32" s="110" t="s">
        <v>110</v>
      </c>
      <c r="AL32" s="110" t="s">
        <v>110</v>
      </c>
      <c r="AM32" s="110" t="s">
        <v>110</v>
      </c>
      <c r="AN32" s="29">
        <v>0</v>
      </c>
      <c r="AO32" s="29">
        <v>0</v>
      </c>
      <c r="AP32" s="29">
        <v>1</v>
      </c>
      <c r="AQ32" s="97">
        <v>1</v>
      </c>
      <c r="AR32" s="29">
        <v>1</v>
      </c>
      <c r="AS32" s="29">
        <v>0</v>
      </c>
      <c r="AT32" s="29">
        <v>0</v>
      </c>
      <c r="AU32" s="29" t="s">
        <v>573</v>
      </c>
      <c r="AV32" s="29">
        <v>1</v>
      </c>
      <c r="AW32" s="29">
        <v>0</v>
      </c>
      <c r="AX32" s="29" t="s">
        <v>110</v>
      </c>
      <c r="AY32" s="97">
        <v>0</v>
      </c>
      <c r="AZ32" s="97" t="s">
        <v>110</v>
      </c>
      <c r="BA32" s="97">
        <v>0</v>
      </c>
      <c r="BB32" s="29">
        <v>1</v>
      </c>
      <c r="BC32" s="29">
        <v>0</v>
      </c>
      <c r="BD32" s="110">
        <v>0</v>
      </c>
      <c r="BE32" s="110">
        <v>0</v>
      </c>
      <c r="BF32" s="110">
        <v>0</v>
      </c>
      <c r="BG32" s="110">
        <v>1</v>
      </c>
      <c r="BH32" s="110">
        <v>1</v>
      </c>
      <c r="BI32" s="110">
        <v>1</v>
      </c>
      <c r="BJ32" s="110">
        <v>1</v>
      </c>
      <c r="BK32" s="110">
        <v>1</v>
      </c>
      <c r="BL32" s="110" t="s">
        <v>97</v>
      </c>
      <c r="BM32" s="110" t="s">
        <v>600</v>
      </c>
      <c r="BN32" s="110">
        <v>1</v>
      </c>
      <c r="BO32" s="29" t="s">
        <v>96</v>
      </c>
      <c r="BP32" s="110" t="s">
        <v>596</v>
      </c>
      <c r="BQ32" s="110">
        <v>1</v>
      </c>
      <c r="BR32" s="110" t="s">
        <v>573</v>
      </c>
      <c r="BS32" s="110" t="s">
        <v>596</v>
      </c>
      <c r="BT32" s="97">
        <v>2</v>
      </c>
      <c r="BU32" s="97">
        <v>1</v>
      </c>
      <c r="BV32" s="97">
        <v>0</v>
      </c>
      <c r="BW32" s="29">
        <v>0</v>
      </c>
      <c r="BX32" s="29" t="s">
        <v>573</v>
      </c>
      <c r="BY32" s="110" t="s">
        <v>573</v>
      </c>
      <c r="BZ32" s="14"/>
      <c r="CA32" s="47">
        <v>2.1</v>
      </c>
      <c r="CB32" s="46">
        <v>15.9</v>
      </c>
      <c r="CC32" s="67">
        <f t="shared" si="5"/>
        <v>0.13207547169811321</v>
      </c>
      <c r="CD32" s="46">
        <v>8.6</v>
      </c>
      <c r="CE32" s="67">
        <f t="shared" si="6"/>
        <v>0.54088050314465408</v>
      </c>
      <c r="CF32" s="46">
        <v>8.3000000000000007</v>
      </c>
      <c r="CG32" s="67">
        <f t="shared" si="7"/>
        <v>0.5220125786163522</v>
      </c>
      <c r="CH32" s="46">
        <v>11.9</v>
      </c>
      <c r="CI32" s="67">
        <f t="shared" si="8"/>
        <v>0.7484276729559749</v>
      </c>
      <c r="CJ32" s="46">
        <v>28.6</v>
      </c>
      <c r="CK32" s="67">
        <f t="shared" si="9"/>
        <v>1.7987421383647799</v>
      </c>
      <c r="CL32" s="46"/>
      <c r="CM32" s="14"/>
      <c r="CN32" s="14">
        <v>0</v>
      </c>
      <c r="CO32" s="14">
        <v>0</v>
      </c>
      <c r="CP32" s="47">
        <v>0</v>
      </c>
      <c r="CQ32" s="14" t="s">
        <v>92</v>
      </c>
      <c r="CR32" s="14">
        <v>0</v>
      </c>
      <c r="CS32" s="14" t="s">
        <v>110</v>
      </c>
      <c r="CT32" s="14">
        <v>1</v>
      </c>
      <c r="CU32" s="90">
        <v>1</v>
      </c>
      <c r="CV32" s="90">
        <v>0</v>
      </c>
      <c r="CW32" s="14">
        <v>1</v>
      </c>
      <c r="CX32" s="14">
        <v>0</v>
      </c>
      <c r="CY32" s="14">
        <v>0</v>
      </c>
      <c r="CZ32" s="14">
        <v>0</v>
      </c>
      <c r="DA32" s="14">
        <v>0</v>
      </c>
      <c r="DB32" s="14">
        <v>1</v>
      </c>
      <c r="DC32" s="14">
        <v>0</v>
      </c>
      <c r="DD32" s="14">
        <v>0</v>
      </c>
      <c r="DE32" s="14"/>
      <c r="DF32" s="94">
        <v>1</v>
      </c>
      <c r="DG32" s="94">
        <v>1</v>
      </c>
      <c r="DH32" s="14">
        <v>1</v>
      </c>
      <c r="DI32" s="14">
        <v>1</v>
      </c>
      <c r="DJ32" s="14"/>
      <c r="DK32" s="14">
        <v>1</v>
      </c>
      <c r="DL32" s="14">
        <v>1</v>
      </c>
      <c r="DM32" s="14">
        <v>1</v>
      </c>
      <c r="DN32" s="14">
        <v>1</v>
      </c>
      <c r="DO32" s="14">
        <v>0</v>
      </c>
      <c r="DP32" s="90" t="s">
        <v>110</v>
      </c>
      <c r="DQ32" s="90" t="s">
        <v>110</v>
      </c>
      <c r="DR32" s="14">
        <v>0</v>
      </c>
      <c r="DS32" s="29">
        <v>1</v>
      </c>
      <c r="DT32" s="29">
        <v>1</v>
      </c>
      <c r="DU32" s="14">
        <v>1</v>
      </c>
      <c r="DV32" s="14">
        <v>1</v>
      </c>
      <c r="DW32" s="14">
        <v>1</v>
      </c>
    </row>
    <row r="33" spans="1:127" s="26" customFormat="1" x14ac:dyDescent="0.2">
      <c r="A33" s="147" t="s">
        <v>638</v>
      </c>
      <c r="B33" s="14"/>
      <c r="C33" s="29">
        <v>0</v>
      </c>
      <c r="D33" s="29">
        <v>0</v>
      </c>
      <c r="E33" s="29" t="s">
        <v>110</v>
      </c>
      <c r="F33" s="29">
        <v>0</v>
      </c>
      <c r="G33" s="29">
        <v>0</v>
      </c>
      <c r="H33" s="29" t="s">
        <v>97</v>
      </c>
      <c r="I33" s="29" t="s">
        <v>573</v>
      </c>
      <c r="J33" s="29">
        <v>1</v>
      </c>
      <c r="K33" s="29" t="s">
        <v>573</v>
      </c>
      <c r="L33" s="29">
        <v>1</v>
      </c>
      <c r="M33" s="29">
        <v>0</v>
      </c>
      <c r="N33" s="29" t="s">
        <v>97</v>
      </c>
      <c r="O33" s="29" t="s">
        <v>110</v>
      </c>
      <c r="P33" s="29">
        <v>1</v>
      </c>
      <c r="Q33" s="110">
        <v>0</v>
      </c>
      <c r="R33" s="110" t="s">
        <v>97</v>
      </c>
      <c r="S33" s="110" t="s">
        <v>601</v>
      </c>
      <c r="T33" s="29">
        <v>0</v>
      </c>
      <c r="U33" s="29">
        <v>1</v>
      </c>
      <c r="V33" s="29">
        <v>1</v>
      </c>
      <c r="W33" s="29">
        <v>1</v>
      </c>
      <c r="X33" s="29">
        <v>1</v>
      </c>
      <c r="Y33" s="29">
        <v>0</v>
      </c>
      <c r="Z33" s="29" t="s">
        <v>573</v>
      </c>
      <c r="AA33" s="29" t="s">
        <v>573</v>
      </c>
      <c r="AB33" s="110">
        <v>1</v>
      </c>
      <c r="AC33" s="110" t="s">
        <v>96</v>
      </c>
      <c r="AD33" s="110">
        <v>0</v>
      </c>
      <c r="AE33" s="29">
        <v>0</v>
      </c>
      <c r="AF33" s="29">
        <v>1</v>
      </c>
      <c r="AG33" s="29">
        <v>1</v>
      </c>
      <c r="AH33" s="110">
        <v>1</v>
      </c>
      <c r="AI33" s="110">
        <v>0</v>
      </c>
      <c r="AJ33" s="110">
        <v>1</v>
      </c>
      <c r="AK33" s="110">
        <v>1</v>
      </c>
      <c r="AL33" s="110" t="s">
        <v>78</v>
      </c>
      <c r="AM33" s="110">
        <v>0</v>
      </c>
      <c r="AN33" s="29">
        <v>0</v>
      </c>
      <c r="AO33" s="29">
        <v>0</v>
      </c>
      <c r="AP33" s="29">
        <v>1</v>
      </c>
      <c r="AQ33" s="97">
        <v>1</v>
      </c>
      <c r="AR33" s="29">
        <v>1</v>
      </c>
      <c r="AS33" s="29">
        <v>0</v>
      </c>
      <c r="AT33" s="29">
        <v>0</v>
      </c>
      <c r="AU33" s="29">
        <v>1</v>
      </c>
      <c r="AV33" s="29">
        <v>1</v>
      </c>
      <c r="AW33" s="29">
        <v>1</v>
      </c>
      <c r="AX33" s="29">
        <v>1</v>
      </c>
      <c r="AY33" s="97">
        <v>0</v>
      </c>
      <c r="AZ33" s="97" t="s">
        <v>110</v>
      </c>
      <c r="BA33" s="97">
        <v>0</v>
      </c>
      <c r="BB33" s="29">
        <v>1</v>
      </c>
      <c r="BC33" s="29">
        <v>0</v>
      </c>
      <c r="BD33" s="110">
        <v>0</v>
      </c>
      <c r="BE33" s="110" t="s">
        <v>573</v>
      </c>
      <c r="BF33" s="110" t="s">
        <v>600</v>
      </c>
      <c r="BG33" s="110">
        <v>1</v>
      </c>
      <c r="BH33" s="110">
        <v>1</v>
      </c>
      <c r="BI33" s="110">
        <v>1</v>
      </c>
      <c r="BJ33" s="110">
        <v>1</v>
      </c>
      <c r="BK33" s="110">
        <v>0</v>
      </c>
      <c r="BL33" s="110" t="s">
        <v>97</v>
      </c>
      <c r="BM33" s="110">
        <v>2</v>
      </c>
      <c r="BN33" s="110">
        <v>1</v>
      </c>
      <c r="BO33" s="29" t="s">
        <v>96</v>
      </c>
      <c r="BP33" s="110" t="s">
        <v>110</v>
      </c>
      <c r="BQ33" s="110">
        <v>1</v>
      </c>
      <c r="BR33" s="110" t="s">
        <v>573</v>
      </c>
      <c r="BS33" s="110" t="s">
        <v>596</v>
      </c>
      <c r="BT33" s="97">
        <v>2</v>
      </c>
      <c r="BU33" s="97">
        <v>1</v>
      </c>
      <c r="BV33" s="97">
        <v>0</v>
      </c>
      <c r="BW33" s="29">
        <v>0</v>
      </c>
      <c r="BX33" s="29">
        <v>0</v>
      </c>
      <c r="BY33" s="110" t="s">
        <v>573</v>
      </c>
      <c r="BZ33" s="14"/>
      <c r="CA33" s="46">
        <v>2</v>
      </c>
      <c r="CB33" s="46">
        <v>15.7</v>
      </c>
      <c r="CC33" s="67">
        <f t="shared" si="5"/>
        <v>0.12738853503184713</v>
      </c>
      <c r="CD33" s="46">
        <v>8.4</v>
      </c>
      <c r="CE33" s="67">
        <f t="shared" si="6"/>
        <v>0.53503184713375795</v>
      </c>
      <c r="CF33" s="46">
        <v>8.1</v>
      </c>
      <c r="CG33" s="67">
        <f t="shared" si="7"/>
        <v>0.51592356687898089</v>
      </c>
      <c r="CH33" s="46">
        <v>12</v>
      </c>
      <c r="CI33" s="67">
        <f t="shared" si="8"/>
        <v>0.76433121019108285</v>
      </c>
      <c r="CJ33" s="46">
        <v>27.6</v>
      </c>
      <c r="CK33" s="67">
        <f t="shared" si="9"/>
        <v>1.7579617834394907</v>
      </c>
      <c r="CL33" s="46"/>
      <c r="CM33" s="14"/>
      <c r="CN33" s="14">
        <v>1</v>
      </c>
      <c r="CO33" s="14">
        <v>1</v>
      </c>
      <c r="CP33" s="47">
        <v>1</v>
      </c>
      <c r="CQ33" s="14">
        <v>1</v>
      </c>
      <c r="CR33" s="14">
        <v>0</v>
      </c>
      <c r="CS33" s="14" t="s">
        <v>110</v>
      </c>
      <c r="CT33" s="14">
        <v>1</v>
      </c>
      <c r="CU33" s="90">
        <v>0</v>
      </c>
      <c r="CV33" s="90">
        <v>0</v>
      </c>
      <c r="CW33" s="14">
        <v>1</v>
      </c>
      <c r="CX33" s="14">
        <v>2</v>
      </c>
      <c r="CY33" s="14">
        <v>0</v>
      </c>
      <c r="CZ33" s="14">
        <v>0</v>
      </c>
      <c r="DA33" s="14">
        <v>0</v>
      </c>
      <c r="DB33" s="14">
        <v>1</v>
      </c>
      <c r="DC33" s="14">
        <v>1</v>
      </c>
      <c r="DD33" s="14">
        <v>0</v>
      </c>
      <c r="DE33" s="14"/>
      <c r="DF33" s="94">
        <v>1</v>
      </c>
      <c r="DG33" s="96">
        <v>1</v>
      </c>
      <c r="DH33" s="47">
        <v>1</v>
      </c>
      <c r="DI33" s="14">
        <v>1</v>
      </c>
      <c r="DJ33" s="14"/>
      <c r="DK33" s="14">
        <v>1</v>
      </c>
      <c r="DL33" s="14">
        <v>1</v>
      </c>
      <c r="DM33" s="14">
        <v>1</v>
      </c>
      <c r="DN33" s="14">
        <v>1</v>
      </c>
      <c r="DO33" s="14">
        <v>0</v>
      </c>
      <c r="DP33" s="90">
        <v>2</v>
      </c>
      <c r="DQ33" s="90">
        <v>1</v>
      </c>
      <c r="DR33" s="14">
        <v>0</v>
      </c>
      <c r="DS33" s="29">
        <v>1</v>
      </c>
      <c r="DT33" s="29">
        <v>0</v>
      </c>
      <c r="DU33" s="14">
        <v>0</v>
      </c>
      <c r="DV33" s="47">
        <v>1</v>
      </c>
      <c r="DW33" s="47">
        <v>1</v>
      </c>
    </row>
    <row r="34" spans="1:127" s="26" customFormat="1" x14ac:dyDescent="0.2">
      <c r="A34" s="147" t="s">
        <v>639</v>
      </c>
      <c r="B34" s="14"/>
      <c r="C34" s="29">
        <v>0</v>
      </c>
      <c r="D34" s="29">
        <v>0</v>
      </c>
      <c r="E34" s="29" t="s">
        <v>110</v>
      </c>
      <c r="F34" s="29">
        <v>0</v>
      </c>
      <c r="G34" s="29">
        <v>0</v>
      </c>
      <c r="H34" s="29">
        <v>1</v>
      </c>
      <c r="I34" s="29" t="s">
        <v>573</v>
      </c>
      <c r="J34" s="29">
        <v>1</v>
      </c>
      <c r="K34" s="29" t="s">
        <v>573</v>
      </c>
      <c r="L34" s="29" t="s">
        <v>573</v>
      </c>
      <c r="M34" s="29">
        <v>0</v>
      </c>
      <c r="N34" s="29" t="s">
        <v>97</v>
      </c>
      <c r="O34" s="29" t="s">
        <v>110</v>
      </c>
      <c r="P34" s="29" t="s">
        <v>573</v>
      </c>
      <c r="Q34" s="110" t="s">
        <v>596</v>
      </c>
      <c r="R34" s="110" t="s">
        <v>596</v>
      </c>
      <c r="S34" s="110" t="s">
        <v>598</v>
      </c>
      <c r="T34" s="29">
        <v>0</v>
      </c>
      <c r="U34" s="29">
        <v>1</v>
      </c>
      <c r="V34" s="29">
        <v>1</v>
      </c>
      <c r="W34" s="29">
        <v>0</v>
      </c>
      <c r="X34" s="29">
        <v>0</v>
      </c>
      <c r="Y34" s="29" t="s">
        <v>110</v>
      </c>
      <c r="Z34" s="29">
        <v>0</v>
      </c>
      <c r="AA34" s="29">
        <v>0</v>
      </c>
      <c r="AB34" s="110">
        <v>1</v>
      </c>
      <c r="AC34" s="110" t="s">
        <v>599</v>
      </c>
      <c r="AD34" s="110">
        <v>0</v>
      </c>
      <c r="AE34" s="29">
        <v>0</v>
      </c>
      <c r="AF34" s="29">
        <v>1</v>
      </c>
      <c r="AG34" s="29">
        <v>1</v>
      </c>
      <c r="AH34" s="110">
        <v>0</v>
      </c>
      <c r="AI34" s="110" t="s">
        <v>110</v>
      </c>
      <c r="AJ34" s="110">
        <v>1</v>
      </c>
      <c r="AK34" s="110">
        <v>1</v>
      </c>
      <c r="AL34" s="110">
        <v>1</v>
      </c>
      <c r="AM34" s="110">
        <v>1</v>
      </c>
      <c r="AN34" s="29">
        <v>0</v>
      </c>
      <c r="AO34" s="29">
        <v>0</v>
      </c>
      <c r="AP34" s="29">
        <v>1</v>
      </c>
      <c r="AQ34" s="97">
        <v>1</v>
      </c>
      <c r="AR34" s="29">
        <v>1</v>
      </c>
      <c r="AS34" s="29">
        <v>0</v>
      </c>
      <c r="AT34" s="29">
        <v>0</v>
      </c>
      <c r="AU34" s="29">
        <v>1</v>
      </c>
      <c r="AV34" s="29">
        <v>1</v>
      </c>
      <c r="AW34" s="29" t="s">
        <v>573</v>
      </c>
      <c r="AX34" s="29" t="s">
        <v>596</v>
      </c>
      <c r="AY34" s="97">
        <v>0</v>
      </c>
      <c r="AZ34" s="97" t="s">
        <v>110</v>
      </c>
      <c r="BA34" s="97">
        <v>0</v>
      </c>
      <c r="BB34" s="29">
        <v>1</v>
      </c>
      <c r="BC34" s="29">
        <v>0</v>
      </c>
      <c r="BD34" s="110">
        <v>0</v>
      </c>
      <c r="BE34" s="110">
        <v>1</v>
      </c>
      <c r="BF34" s="110">
        <v>2</v>
      </c>
      <c r="BG34" s="110" t="s">
        <v>97</v>
      </c>
      <c r="BH34" s="110" t="s">
        <v>573</v>
      </c>
      <c r="BI34" s="110">
        <v>1</v>
      </c>
      <c r="BJ34" s="110">
        <v>1</v>
      </c>
      <c r="BK34" s="110">
        <v>0</v>
      </c>
      <c r="BL34" s="110" t="s">
        <v>97</v>
      </c>
      <c r="BM34" s="110">
        <v>2</v>
      </c>
      <c r="BN34" s="110">
        <v>1</v>
      </c>
      <c r="BO34" s="29" t="s">
        <v>96</v>
      </c>
      <c r="BP34" s="110" t="s">
        <v>110</v>
      </c>
      <c r="BQ34" s="110">
        <v>1</v>
      </c>
      <c r="BR34" s="110" t="s">
        <v>573</v>
      </c>
      <c r="BS34" s="110" t="s">
        <v>596</v>
      </c>
      <c r="BT34" s="97">
        <v>2</v>
      </c>
      <c r="BU34" s="97">
        <v>1</v>
      </c>
      <c r="BV34" s="97">
        <v>0</v>
      </c>
      <c r="BW34" s="29">
        <v>0</v>
      </c>
      <c r="BX34" s="29" t="s">
        <v>573</v>
      </c>
      <c r="BY34" s="110" t="s">
        <v>573</v>
      </c>
      <c r="BZ34" s="14"/>
      <c r="CA34" s="46">
        <v>2.7</v>
      </c>
      <c r="CB34" s="46">
        <v>17.899999999999999</v>
      </c>
      <c r="CC34" s="67">
        <f t="shared" si="5"/>
        <v>0.15083798882681568</v>
      </c>
      <c r="CD34" s="46">
        <v>7.4</v>
      </c>
      <c r="CE34" s="67">
        <f t="shared" si="6"/>
        <v>0.41340782122905034</v>
      </c>
      <c r="CF34" s="46">
        <v>6.4</v>
      </c>
      <c r="CG34" s="67">
        <f t="shared" si="7"/>
        <v>0.35754189944134085</v>
      </c>
      <c r="CH34" s="46">
        <v>12.7</v>
      </c>
      <c r="CI34" s="67">
        <f t="shared" si="8"/>
        <v>0.70949720670391059</v>
      </c>
      <c r="CJ34" s="46">
        <v>30.6</v>
      </c>
      <c r="CK34" s="67">
        <f t="shared" si="9"/>
        <v>1.7094972067039109</v>
      </c>
      <c r="CL34" s="46"/>
      <c r="CM34" s="14"/>
      <c r="CN34" s="14">
        <v>0</v>
      </c>
      <c r="CO34" s="14">
        <v>1</v>
      </c>
      <c r="CP34" s="47">
        <v>1</v>
      </c>
      <c r="CQ34" s="14">
        <v>1</v>
      </c>
      <c r="CR34" s="14" t="s">
        <v>92</v>
      </c>
      <c r="CS34" s="14">
        <v>1</v>
      </c>
      <c r="CT34" s="14" t="s">
        <v>110</v>
      </c>
      <c r="CU34" s="90">
        <v>1</v>
      </c>
      <c r="CV34" s="90">
        <v>0</v>
      </c>
      <c r="CW34" s="14">
        <v>0</v>
      </c>
      <c r="CX34" s="14">
        <v>0</v>
      </c>
      <c r="CY34" s="14">
        <v>0</v>
      </c>
      <c r="CZ34" s="14">
        <v>0</v>
      </c>
      <c r="DA34" s="14">
        <v>0</v>
      </c>
      <c r="DB34" s="14">
        <v>1</v>
      </c>
      <c r="DC34" s="14">
        <v>1</v>
      </c>
      <c r="DD34" s="14">
        <v>1</v>
      </c>
      <c r="DE34" s="14"/>
      <c r="DF34" s="94">
        <v>1</v>
      </c>
      <c r="DG34" s="96">
        <v>1</v>
      </c>
      <c r="DH34" s="47">
        <v>1</v>
      </c>
      <c r="DI34" s="14" t="s">
        <v>92</v>
      </c>
      <c r="DJ34" s="14"/>
      <c r="DK34" s="47">
        <v>1</v>
      </c>
      <c r="DL34" s="14">
        <v>1</v>
      </c>
      <c r="DM34" s="14">
        <v>1</v>
      </c>
      <c r="DN34" s="14">
        <v>1</v>
      </c>
      <c r="DO34" s="14">
        <v>0</v>
      </c>
      <c r="DP34" s="90">
        <v>2</v>
      </c>
      <c r="DQ34" s="90">
        <v>1</v>
      </c>
      <c r="DR34" s="14">
        <v>0</v>
      </c>
      <c r="DS34" s="29">
        <v>1</v>
      </c>
      <c r="DT34" s="29" t="s">
        <v>92</v>
      </c>
      <c r="DU34" s="14">
        <v>0</v>
      </c>
      <c r="DV34" s="47">
        <v>1</v>
      </c>
      <c r="DW34" s="47">
        <v>1</v>
      </c>
    </row>
    <row r="35" spans="1:127" s="26" customFormat="1" x14ac:dyDescent="0.2">
      <c r="A35" s="147" t="s">
        <v>640</v>
      </c>
      <c r="C35" s="29">
        <v>0</v>
      </c>
      <c r="D35" s="29">
        <v>0</v>
      </c>
      <c r="E35" s="29" t="s">
        <v>110</v>
      </c>
      <c r="F35" s="29">
        <v>0</v>
      </c>
      <c r="G35" s="29">
        <v>0</v>
      </c>
      <c r="H35" s="29" t="s">
        <v>600</v>
      </c>
      <c r="I35" s="29">
        <v>0</v>
      </c>
      <c r="J35" s="29">
        <v>1</v>
      </c>
      <c r="K35" s="29" t="s">
        <v>573</v>
      </c>
      <c r="L35" s="29">
        <v>1</v>
      </c>
      <c r="M35" s="29">
        <v>0</v>
      </c>
      <c r="N35" s="29" t="s">
        <v>97</v>
      </c>
      <c r="O35" s="29" t="s">
        <v>110</v>
      </c>
      <c r="P35" s="29" t="s">
        <v>573</v>
      </c>
      <c r="Q35" s="110" t="s">
        <v>596</v>
      </c>
      <c r="R35" s="110" t="s">
        <v>596</v>
      </c>
      <c r="S35" s="110" t="s">
        <v>598</v>
      </c>
      <c r="T35" s="29">
        <v>0</v>
      </c>
      <c r="U35" s="29">
        <v>1</v>
      </c>
      <c r="V35" s="29">
        <v>1</v>
      </c>
      <c r="W35" s="29">
        <v>0</v>
      </c>
      <c r="X35" s="29" t="s">
        <v>573</v>
      </c>
      <c r="Y35" s="29" t="s">
        <v>597</v>
      </c>
      <c r="Z35" s="29">
        <v>0</v>
      </c>
      <c r="AA35" s="29">
        <v>0</v>
      </c>
      <c r="AB35" s="110">
        <v>1</v>
      </c>
      <c r="AC35" s="110" t="s">
        <v>96</v>
      </c>
      <c r="AD35" s="110">
        <v>0</v>
      </c>
      <c r="AE35" s="29">
        <v>0</v>
      </c>
      <c r="AF35" s="29">
        <v>1</v>
      </c>
      <c r="AG35" s="29">
        <v>1</v>
      </c>
      <c r="AH35" s="110">
        <v>1</v>
      </c>
      <c r="AI35" s="110">
        <v>0</v>
      </c>
      <c r="AJ35" s="110" t="s">
        <v>597</v>
      </c>
      <c r="AK35" s="110" t="s">
        <v>597</v>
      </c>
      <c r="AL35" s="110" t="s">
        <v>597</v>
      </c>
      <c r="AM35" s="110" t="s">
        <v>597</v>
      </c>
      <c r="AN35" s="29">
        <v>0</v>
      </c>
      <c r="AO35" s="29">
        <v>0</v>
      </c>
      <c r="AP35" s="29">
        <v>1</v>
      </c>
      <c r="AQ35" s="97">
        <v>1</v>
      </c>
      <c r="AR35" s="29">
        <v>1</v>
      </c>
      <c r="AS35" s="29">
        <v>0</v>
      </c>
      <c r="AT35" s="29">
        <v>0</v>
      </c>
      <c r="AU35" s="29">
        <v>1</v>
      </c>
      <c r="AV35" s="29">
        <v>1</v>
      </c>
      <c r="AW35" s="29">
        <v>1</v>
      </c>
      <c r="AX35" s="29">
        <v>1</v>
      </c>
      <c r="AY35" s="97">
        <v>0</v>
      </c>
      <c r="AZ35" s="97" t="s">
        <v>110</v>
      </c>
      <c r="BA35" s="97">
        <v>0</v>
      </c>
      <c r="BB35" s="29">
        <v>1</v>
      </c>
      <c r="BC35" s="29">
        <v>0</v>
      </c>
      <c r="BD35" s="110">
        <v>0</v>
      </c>
      <c r="BE35" s="110" t="s">
        <v>573</v>
      </c>
      <c r="BF35" s="110" t="s">
        <v>599</v>
      </c>
      <c r="BG35" s="110" t="s">
        <v>573</v>
      </c>
      <c r="BH35" s="110" t="s">
        <v>573</v>
      </c>
      <c r="BI35" s="110">
        <v>1</v>
      </c>
      <c r="BJ35" s="110">
        <v>1</v>
      </c>
      <c r="BK35" s="110" t="s">
        <v>573</v>
      </c>
      <c r="BL35" s="110" t="s">
        <v>573</v>
      </c>
      <c r="BM35" s="110">
        <v>2</v>
      </c>
      <c r="BN35" s="110">
        <v>1</v>
      </c>
      <c r="BO35" s="29" t="s">
        <v>96</v>
      </c>
      <c r="BP35" s="110" t="s">
        <v>110</v>
      </c>
      <c r="BQ35" s="110">
        <v>1</v>
      </c>
      <c r="BR35" s="110" t="s">
        <v>573</v>
      </c>
      <c r="BS35" s="110" t="s">
        <v>596</v>
      </c>
      <c r="BT35" s="97">
        <v>2</v>
      </c>
      <c r="BU35" s="97">
        <v>1</v>
      </c>
      <c r="BV35" s="97">
        <v>0</v>
      </c>
      <c r="BW35" s="29" t="s">
        <v>573</v>
      </c>
      <c r="BX35" s="29" t="s">
        <v>573</v>
      </c>
      <c r="BY35" s="29" t="s">
        <v>573</v>
      </c>
      <c r="CA35" s="46">
        <v>2.8</v>
      </c>
      <c r="CB35" s="14">
        <v>18.7</v>
      </c>
      <c r="CC35" s="67">
        <f t="shared" si="5"/>
        <v>0.1497326203208556</v>
      </c>
      <c r="CD35" s="139">
        <v>10.6</v>
      </c>
      <c r="CE35" s="67">
        <f t="shared" si="6"/>
        <v>0.5668449197860963</v>
      </c>
      <c r="CF35" s="46">
        <v>9</v>
      </c>
      <c r="CG35" s="67">
        <f t="shared" si="7"/>
        <v>0.48128342245989308</v>
      </c>
      <c r="CH35" s="46">
        <v>13.9</v>
      </c>
      <c r="CI35" s="67">
        <f t="shared" si="8"/>
        <v>0.74331550802139046</v>
      </c>
      <c r="CJ35" s="46">
        <v>32.799999999999997</v>
      </c>
      <c r="CK35" s="67">
        <f t="shared" si="9"/>
        <v>1.7540106951871657</v>
      </c>
      <c r="CL35" s="46"/>
      <c r="CN35" s="14">
        <v>1</v>
      </c>
      <c r="CO35" s="14" t="s">
        <v>92</v>
      </c>
      <c r="CP35" s="47">
        <v>1</v>
      </c>
      <c r="CQ35" s="14">
        <v>1</v>
      </c>
      <c r="CR35" s="14">
        <v>1</v>
      </c>
      <c r="CS35" s="14">
        <v>1</v>
      </c>
      <c r="CT35" s="14">
        <v>1</v>
      </c>
      <c r="CU35" s="90">
        <v>1</v>
      </c>
      <c r="CV35" s="90">
        <v>0</v>
      </c>
      <c r="CW35" s="14">
        <v>1</v>
      </c>
      <c r="CX35" s="14">
        <v>2</v>
      </c>
      <c r="CY35" s="14">
        <v>0</v>
      </c>
      <c r="CZ35" s="14">
        <v>0</v>
      </c>
      <c r="DA35" s="14">
        <v>0</v>
      </c>
      <c r="DB35" s="14">
        <v>1</v>
      </c>
      <c r="DC35" s="14">
        <v>0</v>
      </c>
      <c r="DD35" s="14">
        <v>0</v>
      </c>
      <c r="DE35" s="14"/>
      <c r="DF35" s="94">
        <v>1</v>
      </c>
      <c r="DG35" s="96">
        <v>1</v>
      </c>
      <c r="DH35" s="47">
        <v>1</v>
      </c>
      <c r="DI35" s="14">
        <v>1</v>
      </c>
      <c r="DJ35" s="14"/>
      <c r="DK35" s="14">
        <v>1</v>
      </c>
      <c r="DL35" s="14">
        <v>1</v>
      </c>
      <c r="DM35" s="14">
        <v>1</v>
      </c>
      <c r="DN35" s="14">
        <v>1</v>
      </c>
      <c r="DO35" s="14">
        <v>0</v>
      </c>
      <c r="DP35" s="90">
        <v>1</v>
      </c>
      <c r="DQ35" s="90">
        <v>1</v>
      </c>
      <c r="DR35" s="14">
        <v>0</v>
      </c>
      <c r="DS35" s="29">
        <v>1</v>
      </c>
      <c r="DT35" s="29">
        <v>0</v>
      </c>
      <c r="DU35" s="14">
        <v>0</v>
      </c>
      <c r="DV35" s="47" t="s">
        <v>93</v>
      </c>
      <c r="DW35" s="47">
        <v>1</v>
      </c>
    </row>
    <row r="36" spans="1:127" s="26" customFormat="1" x14ac:dyDescent="0.2">
      <c r="B36" s="14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110"/>
      <c r="R36" s="110"/>
      <c r="S36" s="110"/>
      <c r="T36" s="29"/>
      <c r="U36" s="29"/>
      <c r="V36" s="29"/>
      <c r="W36" s="29"/>
      <c r="X36" s="29"/>
      <c r="Y36" s="29"/>
      <c r="Z36" s="29"/>
      <c r="AA36" s="29"/>
      <c r="AB36" s="110"/>
      <c r="AC36" s="110"/>
      <c r="AD36" s="110"/>
      <c r="AE36" s="29"/>
      <c r="AF36" s="29"/>
      <c r="AG36" s="29"/>
      <c r="AH36" s="110"/>
      <c r="AI36" s="110"/>
      <c r="AJ36" s="110"/>
      <c r="AK36" s="110"/>
      <c r="AL36" s="110"/>
      <c r="AM36" s="110"/>
      <c r="AN36" s="29"/>
      <c r="AO36" s="29"/>
      <c r="AP36" s="29"/>
      <c r="AQ36" s="97"/>
      <c r="AR36" s="29"/>
      <c r="AS36" s="29"/>
      <c r="AT36" s="29"/>
      <c r="AU36" s="29"/>
      <c r="AV36" s="29"/>
      <c r="AW36" s="29"/>
      <c r="AX36" s="29"/>
      <c r="AY36" s="97"/>
      <c r="AZ36" s="97"/>
      <c r="BA36" s="97"/>
      <c r="BB36" s="29"/>
      <c r="BC36" s="29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29"/>
      <c r="BP36" s="110"/>
      <c r="BQ36" s="110"/>
      <c r="BR36" s="110"/>
      <c r="BS36" s="110"/>
      <c r="BT36" s="97"/>
      <c r="BU36" s="97"/>
      <c r="BV36" s="117"/>
      <c r="BW36" s="29"/>
      <c r="BX36" s="29"/>
      <c r="BY36" s="110"/>
      <c r="BZ36" s="14"/>
      <c r="CA36" s="46"/>
      <c r="CB36" s="46"/>
      <c r="CC36" s="67"/>
      <c r="CD36" s="46"/>
      <c r="CE36" s="67"/>
      <c r="CF36" s="46"/>
      <c r="CG36" s="67"/>
      <c r="CH36" s="46"/>
      <c r="CI36" s="67"/>
      <c r="CJ36" s="46"/>
      <c r="CK36" s="67"/>
      <c r="CL36" s="46"/>
      <c r="CM36" s="14"/>
      <c r="CN36" s="14"/>
      <c r="CO36" s="14"/>
      <c r="CP36" s="47"/>
      <c r="CQ36" s="14"/>
      <c r="CR36" s="14"/>
      <c r="CS36" s="14"/>
      <c r="CT36" s="14"/>
      <c r="CU36" s="90"/>
      <c r="CV36" s="90"/>
      <c r="CW36" s="14"/>
      <c r="CX36" s="14"/>
      <c r="CY36" s="14"/>
      <c r="CZ36" s="14"/>
      <c r="DA36" s="14"/>
      <c r="DB36" s="14"/>
      <c r="DC36" s="14"/>
      <c r="DD36" s="14"/>
      <c r="DE36" s="14"/>
      <c r="DF36" s="94"/>
      <c r="DG36" s="96"/>
      <c r="DH36" s="47"/>
      <c r="DI36" s="14"/>
      <c r="DJ36" s="14"/>
      <c r="DK36" s="14"/>
      <c r="DL36" s="14"/>
      <c r="DM36" s="14"/>
      <c r="DN36" s="14"/>
      <c r="DO36" s="14"/>
      <c r="DP36" s="90"/>
      <c r="DQ36" s="90"/>
      <c r="DR36" s="14"/>
      <c r="DS36" s="29"/>
      <c r="DT36" s="29"/>
      <c r="DU36" s="14"/>
      <c r="DV36" s="47"/>
      <c r="DW36" s="47"/>
    </row>
    <row r="37" spans="1:127" x14ac:dyDescent="0.2"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23"/>
      <c r="P37" s="13"/>
      <c r="Q37" s="113"/>
      <c r="R37" s="113"/>
      <c r="S37" s="113"/>
      <c r="T37" s="13"/>
      <c r="U37" s="13"/>
      <c r="V37" s="13"/>
      <c r="W37" s="13"/>
      <c r="X37" s="13"/>
      <c r="Y37" s="13"/>
      <c r="Z37" s="13"/>
      <c r="AA37" s="13"/>
      <c r="AB37" s="68"/>
      <c r="AC37" s="48"/>
      <c r="AD37" s="48"/>
      <c r="AE37" s="13"/>
      <c r="AF37" s="13"/>
      <c r="AG37" s="13"/>
      <c r="AH37" s="92"/>
      <c r="AI37" s="92"/>
      <c r="AJ37" s="92"/>
      <c r="AK37" s="92"/>
      <c r="AL37" s="92"/>
      <c r="AM37" s="92"/>
      <c r="AN37" s="13"/>
      <c r="AO37" s="13"/>
      <c r="AP37" s="13"/>
      <c r="AQ37" s="92"/>
      <c r="AR37" s="13"/>
      <c r="AS37" s="13"/>
      <c r="AT37" s="13"/>
      <c r="AU37" s="13"/>
      <c r="AV37" s="13"/>
      <c r="AW37" s="23"/>
      <c r="AX37" s="23"/>
      <c r="AY37" s="92"/>
      <c r="AZ37" s="92"/>
      <c r="BA37" s="13"/>
      <c r="BB37" s="13"/>
      <c r="BC37" s="13"/>
      <c r="BD37" s="13"/>
      <c r="BE37" s="92"/>
      <c r="BF37" s="92"/>
      <c r="BG37" s="92"/>
      <c r="BH37" s="92"/>
      <c r="BI37" s="92"/>
      <c r="BJ37" s="92"/>
      <c r="BK37" s="92"/>
      <c r="BL37" s="92"/>
      <c r="BM37" s="68"/>
      <c r="BN37" s="92"/>
      <c r="BO37" s="13"/>
      <c r="BP37" s="92"/>
      <c r="BR37" s="92"/>
      <c r="BS37" s="92"/>
      <c r="BT37" s="92"/>
      <c r="BU37" s="92"/>
      <c r="BV37" s="92"/>
      <c r="BW37" s="13"/>
      <c r="BX37" s="13"/>
      <c r="BY37" s="48"/>
      <c r="DU37" s="13"/>
      <c r="DV37" s="13"/>
      <c r="DW37" s="13"/>
    </row>
    <row r="38" spans="1:127" x14ac:dyDescent="0.2"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23"/>
      <c r="P38" s="13"/>
      <c r="Q38" s="113"/>
      <c r="R38" s="113"/>
      <c r="S38" s="113"/>
      <c r="T38" s="13"/>
      <c r="U38" s="13"/>
      <c r="V38" s="13"/>
      <c r="W38" s="13"/>
      <c r="X38" s="13"/>
      <c r="Y38" s="13"/>
      <c r="Z38" s="13"/>
      <c r="AA38" s="13"/>
      <c r="AB38" s="68"/>
      <c r="AC38" s="48"/>
      <c r="AD38" s="48"/>
      <c r="AE38" s="13"/>
      <c r="AF38" s="13"/>
      <c r="AG38" s="13"/>
      <c r="AH38" s="92"/>
      <c r="AI38" s="92"/>
      <c r="AJ38" s="92"/>
      <c r="AK38" s="92"/>
      <c r="AL38" s="92"/>
      <c r="AM38" s="92"/>
      <c r="AN38" s="13"/>
      <c r="AO38" s="13"/>
      <c r="AP38" s="13"/>
      <c r="AQ38" s="92"/>
      <c r="AR38" s="13"/>
      <c r="AS38" s="13"/>
      <c r="AT38" s="13"/>
      <c r="AU38" s="13"/>
      <c r="AV38" s="13"/>
      <c r="AW38" s="23"/>
      <c r="AX38" s="23"/>
      <c r="AY38" s="92"/>
      <c r="AZ38" s="92"/>
      <c r="BA38" s="13"/>
      <c r="BB38" s="13"/>
      <c r="BC38" s="13"/>
      <c r="BD38" s="13"/>
      <c r="BE38" s="92"/>
      <c r="BF38" s="92"/>
      <c r="BG38" s="92"/>
      <c r="BH38" s="92"/>
      <c r="BI38" s="92"/>
      <c r="BJ38" s="92"/>
      <c r="BK38" s="92"/>
      <c r="BL38" s="92"/>
      <c r="BM38" s="68"/>
      <c r="BN38" s="92"/>
      <c r="BO38" s="13"/>
      <c r="BP38" s="92"/>
      <c r="BR38" s="92"/>
      <c r="BS38" s="92"/>
      <c r="BT38" s="92"/>
      <c r="BU38" s="92"/>
      <c r="BV38" s="92"/>
      <c r="BW38" s="13"/>
      <c r="BX38" s="13"/>
      <c r="BY38" s="48"/>
      <c r="DU38" s="13"/>
      <c r="DV38" s="13"/>
      <c r="DW38" s="13"/>
    </row>
    <row r="39" spans="1:127" x14ac:dyDescent="0.2"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23"/>
      <c r="P39" s="13"/>
      <c r="Q39" s="113"/>
      <c r="R39" s="113"/>
      <c r="S39" s="113"/>
      <c r="T39" s="13"/>
      <c r="U39" s="13"/>
      <c r="V39" s="13"/>
      <c r="W39" s="13"/>
      <c r="X39" s="13"/>
      <c r="Y39" s="13"/>
      <c r="Z39" s="13"/>
      <c r="AA39" s="13"/>
      <c r="AB39" s="68"/>
      <c r="AC39" s="48"/>
      <c r="AD39" s="48"/>
      <c r="AE39" s="13"/>
      <c r="AF39" s="13"/>
      <c r="AG39" s="13"/>
      <c r="AH39" s="92"/>
      <c r="AI39" s="92"/>
      <c r="AJ39" s="92"/>
      <c r="AK39" s="92"/>
      <c r="AL39" s="92"/>
      <c r="AM39" s="92"/>
      <c r="AN39" s="13"/>
      <c r="AO39" s="13"/>
      <c r="AP39" s="13"/>
      <c r="AQ39" s="92"/>
      <c r="AR39" s="13"/>
      <c r="AS39" s="13"/>
      <c r="AT39" s="13"/>
      <c r="AU39" s="13"/>
      <c r="AV39" s="13"/>
      <c r="AW39" s="23"/>
      <c r="AX39" s="23"/>
      <c r="AY39" s="92"/>
      <c r="AZ39" s="92"/>
      <c r="BA39" s="13"/>
      <c r="BB39" s="13"/>
      <c r="BC39" s="13"/>
      <c r="BD39" s="13"/>
      <c r="BE39" s="92"/>
      <c r="BF39" s="92"/>
      <c r="BG39" s="92"/>
      <c r="BH39" s="92"/>
      <c r="BI39" s="92"/>
      <c r="BJ39" s="92"/>
      <c r="BK39" s="92"/>
      <c r="BL39" s="92"/>
      <c r="BM39" s="68"/>
      <c r="BN39" s="92"/>
      <c r="BO39" s="13"/>
      <c r="BP39" s="92"/>
      <c r="BR39" s="92"/>
      <c r="BS39" s="92"/>
      <c r="BT39" s="92"/>
      <c r="BU39" s="92"/>
      <c r="BV39" s="92"/>
      <c r="BW39" s="13"/>
      <c r="BX39" s="13"/>
      <c r="BY39" s="48"/>
      <c r="DU39" s="13"/>
      <c r="DV39" s="13"/>
      <c r="DW39" s="13"/>
    </row>
    <row r="40" spans="1:127" x14ac:dyDescent="0.2"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23"/>
      <c r="P40" s="13"/>
      <c r="Q40" s="113"/>
      <c r="R40" s="113"/>
      <c r="S40" s="113"/>
      <c r="T40" s="13"/>
      <c r="U40" s="13"/>
      <c r="V40" s="13"/>
      <c r="W40" s="13"/>
      <c r="X40" s="13"/>
      <c r="Y40" s="13"/>
      <c r="Z40" s="13"/>
      <c r="AA40" s="13"/>
      <c r="AB40" s="68"/>
      <c r="AC40" s="48"/>
      <c r="AD40" s="48"/>
      <c r="AE40" s="13"/>
      <c r="AF40" s="13"/>
      <c r="AG40" s="13"/>
      <c r="AH40" s="92"/>
      <c r="AI40" s="92"/>
      <c r="AJ40" s="92"/>
      <c r="AK40" s="92"/>
      <c r="AL40" s="92"/>
      <c r="AM40" s="92"/>
      <c r="AN40" s="13"/>
      <c r="AO40" s="13"/>
      <c r="AP40" s="13"/>
      <c r="AQ40" s="13"/>
      <c r="AR40" s="13"/>
      <c r="AS40" s="13"/>
      <c r="AT40" s="13"/>
      <c r="AU40" s="13"/>
      <c r="AV40" s="13"/>
      <c r="AW40" s="23"/>
      <c r="AX40" s="23"/>
      <c r="AY40" s="92"/>
      <c r="AZ40" s="92"/>
      <c r="BA40" s="13"/>
      <c r="BB40" s="13"/>
      <c r="BC40" s="13"/>
      <c r="BD40" s="13"/>
      <c r="BE40" s="92"/>
      <c r="BF40" s="92"/>
      <c r="BG40" s="92"/>
      <c r="BH40" s="92"/>
      <c r="BI40" s="92"/>
      <c r="BJ40" s="92"/>
      <c r="BK40" s="92"/>
      <c r="BL40" s="92"/>
      <c r="BM40" s="68"/>
      <c r="BN40" s="92"/>
      <c r="BO40" s="13"/>
      <c r="BP40" s="92"/>
      <c r="BR40" s="92"/>
      <c r="BS40" s="92"/>
      <c r="BT40" s="92"/>
      <c r="BU40" s="92"/>
      <c r="BV40" s="92"/>
      <c r="BW40" s="13"/>
      <c r="BX40" s="13"/>
      <c r="BY40" s="48"/>
      <c r="DU40" s="13"/>
      <c r="DV40" s="13"/>
      <c r="DW40" s="13"/>
    </row>
    <row r="41" spans="1:127" x14ac:dyDescent="0.2"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23"/>
      <c r="P41" s="13"/>
      <c r="Q41" s="113"/>
      <c r="R41" s="113"/>
      <c r="S41" s="113"/>
      <c r="T41" s="13"/>
      <c r="U41" s="13"/>
      <c r="V41" s="13"/>
      <c r="W41" s="13"/>
      <c r="X41" s="13"/>
      <c r="Y41" s="13"/>
      <c r="Z41" s="13"/>
      <c r="AA41" s="13"/>
      <c r="AB41" s="68"/>
      <c r="AC41" s="48"/>
      <c r="AD41" s="48"/>
      <c r="AE41" s="13"/>
      <c r="AF41" s="13"/>
      <c r="AG41" s="13"/>
      <c r="AH41" s="92"/>
      <c r="AI41" s="92"/>
      <c r="AJ41" s="92"/>
      <c r="AK41" s="92"/>
      <c r="AL41" s="92"/>
      <c r="AM41" s="92"/>
      <c r="AN41" s="13"/>
      <c r="AO41" s="13"/>
      <c r="AP41" s="13"/>
      <c r="AQ41" s="13"/>
      <c r="AR41" s="13"/>
      <c r="AS41" s="13"/>
      <c r="AT41" s="13"/>
      <c r="AU41" s="13"/>
      <c r="AV41" s="13"/>
      <c r="AW41" s="23"/>
      <c r="AX41" s="23"/>
      <c r="AY41" s="92"/>
      <c r="AZ41" s="92"/>
      <c r="BA41" s="13"/>
      <c r="BB41" s="13"/>
      <c r="BC41" s="13"/>
      <c r="BD41" s="13"/>
      <c r="BE41" s="92"/>
      <c r="BF41" s="92"/>
      <c r="BG41" s="92"/>
      <c r="BH41" s="92"/>
      <c r="BI41" s="92"/>
      <c r="BJ41" s="92"/>
      <c r="BK41" s="92"/>
      <c r="BL41" s="92"/>
      <c r="BM41" s="68"/>
      <c r="BN41" s="92"/>
      <c r="BO41" s="13"/>
      <c r="BP41" s="92"/>
      <c r="BR41" s="92"/>
      <c r="BS41" s="92"/>
      <c r="BT41" s="92"/>
      <c r="BU41" s="92"/>
      <c r="BV41" s="92"/>
      <c r="BW41" s="13"/>
      <c r="BX41" s="13"/>
      <c r="BY41" s="48"/>
      <c r="DU41" s="13"/>
      <c r="DV41" s="13"/>
      <c r="DW41" s="13"/>
    </row>
    <row r="42" spans="1:127" x14ac:dyDescent="0.2"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23"/>
      <c r="P42" s="13"/>
      <c r="Q42" s="113"/>
      <c r="R42" s="113"/>
      <c r="S42" s="113"/>
      <c r="T42" s="13"/>
      <c r="U42" s="13"/>
      <c r="V42" s="13"/>
      <c r="W42" s="13"/>
      <c r="X42" s="13"/>
      <c r="Y42" s="13"/>
      <c r="Z42" s="13"/>
      <c r="AA42" s="13"/>
      <c r="AB42" s="68"/>
      <c r="AC42" s="48"/>
      <c r="AD42" s="48"/>
      <c r="AE42" s="13"/>
      <c r="AF42" s="13"/>
      <c r="AG42" s="13"/>
      <c r="AH42" s="92"/>
      <c r="AI42" s="92"/>
      <c r="AJ42" s="92"/>
      <c r="AK42" s="92"/>
      <c r="AL42" s="92"/>
      <c r="AM42" s="92"/>
      <c r="AN42" s="13"/>
      <c r="AO42" s="13"/>
      <c r="AP42" s="13"/>
      <c r="AQ42" s="13"/>
      <c r="AR42" s="13"/>
      <c r="AS42" s="13"/>
      <c r="AT42" s="13"/>
      <c r="AU42" s="13"/>
      <c r="AV42" s="13"/>
      <c r="AW42" s="23"/>
      <c r="AX42" s="23"/>
      <c r="AY42" s="92"/>
      <c r="AZ42" s="92"/>
      <c r="BA42" s="13"/>
      <c r="BB42" s="13"/>
      <c r="BC42" s="13"/>
      <c r="BD42" s="13"/>
      <c r="BE42" s="92"/>
      <c r="BF42" s="92"/>
      <c r="BG42" s="92"/>
      <c r="BH42" s="92"/>
      <c r="BI42" s="92"/>
      <c r="BJ42" s="92"/>
      <c r="BK42" s="92"/>
      <c r="BL42" s="92"/>
      <c r="BM42" s="68"/>
      <c r="BN42" s="92"/>
      <c r="BO42" s="13"/>
      <c r="BP42" s="92"/>
      <c r="BR42" s="92"/>
      <c r="BS42" s="92"/>
      <c r="BT42" s="92"/>
      <c r="BU42" s="92"/>
      <c r="BV42" s="92"/>
      <c r="BW42" s="13"/>
      <c r="BX42" s="13"/>
      <c r="BY42" s="48"/>
      <c r="DU42" s="13"/>
      <c r="DV42" s="13"/>
      <c r="DW42" s="13"/>
    </row>
    <row r="43" spans="1:127" x14ac:dyDescent="0.2"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23"/>
      <c r="P43" s="13"/>
      <c r="Q43" s="113"/>
      <c r="R43" s="113"/>
      <c r="S43" s="113"/>
      <c r="T43" s="13"/>
      <c r="U43" s="13"/>
      <c r="V43" s="13"/>
      <c r="W43" s="13"/>
      <c r="X43" s="13"/>
      <c r="Y43" s="13"/>
      <c r="Z43" s="13"/>
      <c r="AA43" s="13"/>
      <c r="AB43" s="68"/>
      <c r="AC43" s="48"/>
      <c r="AD43" s="48"/>
      <c r="AE43" s="13"/>
      <c r="AF43" s="13"/>
      <c r="AG43" s="13"/>
      <c r="AH43" s="92"/>
      <c r="AI43" s="92"/>
      <c r="AJ43" s="92"/>
      <c r="AK43" s="92"/>
      <c r="AL43" s="92"/>
      <c r="AM43" s="92"/>
      <c r="AN43" s="13"/>
      <c r="AO43" s="13"/>
      <c r="AP43" s="13"/>
      <c r="AQ43" s="13"/>
      <c r="AR43" s="13"/>
      <c r="AS43" s="13"/>
      <c r="AT43" s="13"/>
      <c r="AU43" s="13"/>
      <c r="AV43" s="13"/>
      <c r="AW43" s="23"/>
      <c r="AX43" s="23"/>
      <c r="AY43" s="92"/>
      <c r="AZ43" s="92"/>
      <c r="BA43" s="13"/>
      <c r="BB43" s="13"/>
      <c r="BC43" s="13"/>
      <c r="BD43" s="13"/>
      <c r="BE43" s="92"/>
      <c r="BF43" s="92"/>
      <c r="BG43" s="92"/>
      <c r="BH43" s="92"/>
      <c r="BI43" s="92"/>
      <c r="BJ43" s="92"/>
      <c r="BK43" s="92"/>
      <c r="BL43" s="92"/>
      <c r="BM43" s="68"/>
      <c r="BN43" s="92"/>
      <c r="BO43" s="13"/>
      <c r="BP43" s="92"/>
      <c r="BR43" s="92"/>
      <c r="BS43" s="92"/>
      <c r="BT43" s="92"/>
      <c r="BU43" s="92"/>
      <c r="BV43" s="92"/>
      <c r="BW43" s="13"/>
      <c r="BX43" s="13"/>
      <c r="BY43" s="48"/>
      <c r="DU43" s="13"/>
      <c r="DV43" s="13"/>
      <c r="DW43" s="13"/>
    </row>
    <row r="44" spans="1:127" x14ac:dyDescent="0.2"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23"/>
      <c r="P44" s="13"/>
      <c r="Q44" s="113"/>
      <c r="R44" s="113"/>
      <c r="S44" s="113"/>
      <c r="T44" s="13"/>
      <c r="U44" s="13"/>
      <c r="V44" s="13"/>
      <c r="W44" s="13"/>
      <c r="X44" s="13"/>
      <c r="Y44" s="13"/>
      <c r="Z44" s="13"/>
      <c r="AA44" s="13"/>
      <c r="AB44" s="68"/>
      <c r="AC44" s="48"/>
      <c r="AD44" s="48"/>
      <c r="AE44" s="13"/>
      <c r="AF44" s="13"/>
      <c r="AG44" s="13"/>
      <c r="AH44" s="92"/>
      <c r="AI44" s="92"/>
      <c r="AJ44" s="92"/>
      <c r="AK44" s="92"/>
      <c r="AL44" s="92"/>
      <c r="AM44" s="92"/>
      <c r="AN44" s="13"/>
      <c r="AO44" s="13"/>
      <c r="AP44" s="13"/>
      <c r="AQ44" s="13"/>
      <c r="AR44" s="13"/>
      <c r="AS44" s="13"/>
      <c r="AT44" s="13"/>
      <c r="AU44" s="13"/>
      <c r="AV44" s="13"/>
      <c r="AW44" s="23"/>
      <c r="AX44" s="23"/>
      <c r="AY44" s="92"/>
      <c r="AZ44" s="92"/>
      <c r="BA44" s="13"/>
      <c r="BB44" s="13"/>
      <c r="BC44" s="13"/>
      <c r="BD44" s="13"/>
      <c r="BE44" s="92"/>
      <c r="BF44" s="92"/>
      <c r="BG44" s="92"/>
      <c r="BH44" s="92"/>
      <c r="BI44" s="92"/>
      <c r="BJ44" s="92"/>
      <c r="BK44" s="92"/>
      <c r="BL44" s="92"/>
      <c r="BM44" s="68"/>
      <c r="BN44" s="92"/>
      <c r="BO44" s="13"/>
      <c r="BP44" s="92"/>
      <c r="BR44" s="92"/>
      <c r="BS44" s="92"/>
      <c r="BT44" s="92"/>
      <c r="BU44" s="92"/>
      <c r="BV44" s="92"/>
      <c r="BW44" s="13"/>
      <c r="BX44" s="13"/>
      <c r="BY44" s="48"/>
      <c r="DU44" s="13"/>
      <c r="DV44" s="13"/>
      <c r="DW44" s="13"/>
    </row>
    <row r="45" spans="1:127" x14ac:dyDescent="0.2"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23"/>
      <c r="P45" s="13"/>
      <c r="Q45" s="113"/>
      <c r="R45" s="113"/>
      <c r="S45" s="113"/>
      <c r="T45" s="13"/>
      <c r="U45" s="13"/>
      <c r="V45" s="13"/>
      <c r="W45" s="13"/>
      <c r="X45" s="13"/>
      <c r="Y45" s="13"/>
      <c r="Z45" s="13"/>
      <c r="AA45" s="13"/>
      <c r="AB45" s="68"/>
      <c r="AC45" s="48"/>
      <c r="AD45" s="48"/>
      <c r="AE45" s="13"/>
      <c r="AF45" s="13"/>
      <c r="AG45" s="13"/>
      <c r="AH45" s="92"/>
      <c r="AI45" s="92"/>
      <c r="AJ45" s="92"/>
      <c r="AK45" s="92"/>
      <c r="AL45" s="92"/>
      <c r="AM45" s="92"/>
      <c r="AN45" s="13"/>
      <c r="AO45" s="13"/>
      <c r="AP45" s="13"/>
      <c r="AQ45" s="13"/>
      <c r="AR45" s="13"/>
      <c r="AS45" s="13"/>
      <c r="AT45" s="13"/>
      <c r="AU45" s="13"/>
      <c r="AV45" s="13"/>
      <c r="AW45" s="23"/>
      <c r="AX45" s="23"/>
      <c r="AY45" s="92"/>
      <c r="AZ45" s="92"/>
      <c r="BA45" s="13"/>
      <c r="BB45" s="13"/>
      <c r="BC45" s="13"/>
      <c r="BD45" s="13"/>
      <c r="BE45" s="92"/>
      <c r="BF45" s="92"/>
      <c r="BG45" s="92"/>
      <c r="BH45" s="92"/>
      <c r="BI45" s="92"/>
      <c r="BJ45" s="92"/>
      <c r="BK45" s="92"/>
      <c r="BL45" s="92"/>
      <c r="BM45" s="68"/>
      <c r="BN45" s="92"/>
      <c r="BO45" s="13"/>
      <c r="BP45" s="92"/>
      <c r="BR45" s="92"/>
      <c r="BS45" s="92"/>
      <c r="BT45" s="92"/>
      <c r="BU45" s="92"/>
      <c r="BV45" s="92"/>
      <c r="BW45" s="13"/>
      <c r="BX45" s="13"/>
      <c r="BY45" s="48"/>
      <c r="DU45" s="13"/>
      <c r="DV45" s="13"/>
      <c r="DW45" s="13"/>
    </row>
    <row r="46" spans="1:127" x14ac:dyDescent="0.2"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23"/>
      <c r="P46" s="13"/>
      <c r="Q46" s="113"/>
      <c r="R46" s="113"/>
      <c r="S46" s="113"/>
      <c r="T46" s="13"/>
      <c r="U46" s="13"/>
      <c r="V46" s="13"/>
      <c r="W46" s="13"/>
      <c r="X46" s="13"/>
      <c r="Y46" s="13"/>
      <c r="Z46" s="13"/>
      <c r="AA46" s="13"/>
      <c r="AB46" s="68"/>
      <c r="AC46" s="48"/>
      <c r="AD46" s="48"/>
      <c r="AE46" s="13"/>
      <c r="AF46" s="13"/>
      <c r="AG46" s="13"/>
      <c r="AH46" s="92"/>
      <c r="AI46" s="92"/>
      <c r="AJ46" s="92"/>
      <c r="AK46" s="92"/>
      <c r="AL46" s="92"/>
      <c r="AM46" s="92"/>
      <c r="AN46" s="13"/>
      <c r="AO46" s="13"/>
      <c r="AP46" s="13"/>
      <c r="AQ46" s="13"/>
      <c r="AR46" s="13"/>
      <c r="AS46" s="13"/>
      <c r="AT46" s="13"/>
      <c r="AU46" s="13"/>
      <c r="AV46" s="13"/>
      <c r="AW46" s="23"/>
      <c r="AX46" s="23"/>
      <c r="AY46" s="92"/>
      <c r="AZ46" s="92"/>
      <c r="BA46" s="13"/>
      <c r="BB46" s="13"/>
      <c r="BC46" s="13"/>
      <c r="BD46" s="13"/>
      <c r="BE46" s="92"/>
      <c r="BF46" s="92"/>
      <c r="BG46" s="92"/>
      <c r="BH46" s="92"/>
      <c r="BI46" s="92"/>
      <c r="BJ46" s="92"/>
      <c r="BK46" s="92"/>
      <c r="BL46" s="92"/>
      <c r="BM46" s="68"/>
      <c r="BN46" s="92"/>
      <c r="BO46" s="13"/>
      <c r="BP46" s="92"/>
      <c r="BR46" s="92"/>
      <c r="BS46" s="92"/>
      <c r="BT46" s="92"/>
      <c r="BU46" s="92"/>
      <c r="BV46" s="92"/>
      <c r="BW46" s="13"/>
      <c r="BX46" s="13"/>
      <c r="BY46" s="48"/>
      <c r="DU46" s="13"/>
      <c r="DV46" s="13"/>
      <c r="DW46" s="13"/>
    </row>
    <row r="47" spans="1:127" x14ac:dyDescent="0.2"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23"/>
      <c r="P47" s="13"/>
      <c r="Q47" s="113"/>
      <c r="R47" s="113"/>
      <c r="S47" s="113"/>
      <c r="T47" s="13"/>
      <c r="U47" s="13"/>
      <c r="V47" s="13"/>
      <c r="W47" s="13"/>
      <c r="X47" s="13"/>
      <c r="Y47" s="13"/>
      <c r="Z47" s="13"/>
      <c r="AA47" s="13"/>
      <c r="AB47" s="68"/>
      <c r="AC47" s="48"/>
      <c r="AD47" s="48"/>
      <c r="AE47" s="13"/>
      <c r="AF47" s="13"/>
      <c r="AG47" s="13"/>
      <c r="AH47" s="92"/>
      <c r="AI47" s="92"/>
      <c r="AJ47" s="92"/>
      <c r="AK47" s="92"/>
      <c r="AL47" s="92"/>
      <c r="AM47" s="92"/>
      <c r="AN47" s="13"/>
      <c r="AO47" s="13"/>
      <c r="AP47" s="13"/>
      <c r="AQ47" s="13"/>
      <c r="AR47" s="13"/>
      <c r="AS47" s="13"/>
      <c r="AT47" s="13"/>
      <c r="AU47" s="13"/>
      <c r="AV47" s="13"/>
      <c r="AW47" s="23"/>
      <c r="AX47" s="23"/>
      <c r="AY47" s="92"/>
      <c r="AZ47" s="92"/>
      <c r="BA47" s="13"/>
      <c r="BB47" s="13"/>
      <c r="BC47" s="13"/>
      <c r="BD47" s="13"/>
      <c r="BE47" s="92"/>
      <c r="BF47" s="92"/>
      <c r="BG47" s="92"/>
      <c r="BH47" s="92"/>
      <c r="BI47" s="92"/>
      <c r="BJ47" s="92"/>
      <c r="BK47" s="92"/>
      <c r="BL47" s="92"/>
      <c r="BM47" s="68"/>
      <c r="BN47" s="92"/>
      <c r="BO47" s="13"/>
      <c r="BP47" s="92"/>
      <c r="BR47" s="92"/>
      <c r="BS47" s="92"/>
      <c r="BT47" s="92"/>
      <c r="BU47" s="92"/>
      <c r="BV47" s="92"/>
      <c r="BW47" s="13"/>
      <c r="BX47" s="13"/>
      <c r="BY47" s="48"/>
      <c r="DU47" s="13"/>
      <c r="DV47" s="13"/>
      <c r="DW47" s="13"/>
    </row>
    <row r="48" spans="1:127" x14ac:dyDescent="0.2"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23"/>
      <c r="P48" s="13"/>
      <c r="Q48" s="113"/>
      <c r="R48" s="113"/>
      <c r="S48" s="113"/>
      <c r="T48" s="13"/>
      <c r="U48" s="13"/>
      <c r="V48" s="13"/>
      <c r="W48" s="13"/>
      <c r="X48" s="13"/>
      <c r="Y48" s="13"/>
      <c r="Z48" s="13"/>
      <c r="AA48" s="13"/>
      <c r="AB48" s="68"/>
      <c r="AC48" s="48"/>
      <c r="AD48" s="48"/>
      <c r="AE48" s="13"/>
      <c r="AF48" s="13"/>
      <c r="AG48" s="13"/>
      <c r="AH48" s="92"/>
      <c r="AI48" s="92"/>
      <c r="AJ48" s="92"/>
      <c r="AK48" s="92"/>
      <c r="AL48" s="92"/>
      <c r="AM48" s="92"/>
      <c r="AN48" s="13"/>
      <c r="AO48" s="13"/>
      <c r="AP48" s="13"/>
      <c r="AQ48" s="13"/>
      <c r="AR48" s="13"/>
      <c r="AS48" s="13"/>
      <c r="AT48" s="13"/>
      <c r="AU48" s="13"/>
      <c r="AV48" s="13"/>
      <c r="AW48" s="23"/>
      <c r="AX48" s="23"/>
      <c r="AY48" s="92"/>
      <c r="AZ48" s="92"/>
      <c r="BA48" s="13"/>
      <c r="BB48" s="13"/>
      <c r="BC48" s="13"/>
      <c r="BD48" s="13"/>
      <c r="BE48" s="92"/>
      <c r="BF48" s="92"/>
      <c r="BG48" s="92"/>
      <c r="BH48" s="92"/>
      <c r="BI48" s="92"/>
      <c r="BJ48" s="92"/>
      <c r="BK48" s="92"/>
      <c r="BL48" s="92"/>
      <c r="BM48" s="68"/>
      <c r="BN48" s="92"/>
      <c r="BO48" s="13"/>
      <c r="BP48" s="92"/>
      <c r="BR48" s="92"/>
      <c r="BS48" s="92"/>
      <c r="BT48" s="92"/>
      <c r="BU48" s="92"/>
      <c r="BV48" s="92"/>
      <c r="BW48" s="13"/>
      <c r="BX48" s="13"/>
      <c r="BY48" s="48"/>
      <c r="DU48" s="13"/>
      <c r="DV48" s="13"/>
      <c r="DW48" s="13"/>
    </row>
    <row r="49" spans="3:127" x14ac:dyDescent="0.2"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23"/>
      <c r="P49" s="13"/>
      <c r="Q49" s="113"/>
      <c r="R49" s="113"/>
      <c r="S49" s="113"/>
      <c r="T49" s="13"/>
      <c r="U49" s="13"/>
      <c r="V49" s="13"/>
      <c r="W49" s="13"/>
      <c r="X49" s="13"/>
      <c r="Y49" s="13"/>
      <c r="Z49" s="13"/>
      <c r="AA49" s="13"/>
      <c r="AB49" s="68"/>
      <c r="AC49" s="48"/>
      <c r="AD49" s="48"/>
      <c r="AE49" s="13"/>
      <c r="AF49" s="13"/>
      <c r="AG49" s="13"/>
      <c r="AH49" s="92"/>
      <c r="AI49" s="92"/>
      <c r="AJ49" s="92"/>
      <c r="AK49" s="92"/>
      <c r="AL49" s="92"/>
      <c r="AM49" s="92"/>
      <c r="AN49" s="13"/>
      <c r="AO49" s="13"/>
      <c r="AP49" s="13"/>
      <c r="AQ49" s="13"/>
      <c r="AR49" s="13"/>
      <c r="AS49" s="13"/>
      <c r="AT49" s="13"/>
      <c r="AU49" s="13"/>
      <c r="AV49" s="13"/>
      <c r="AW49" s="23"/>
      <c r="AX49" s="23"/>
      <c r="AY49" s="92"/>
      <c r="AZ49" s="92"/>
      <c r="BA49" s="13"/>
      <c r="BB49" s="13"/>
      <c r="BC49" s="13"/>
      <c r="BD49" s="13"/>
      <c r="BE49" s="92"/>
      <c r="BF49" s="92"/>
      <c r="BG49" s="92"/>
      <c r="BH49" s="92"/>
      <c r="BI49" s="92"/>
      <c r="BJ49" s="92"/>
      <c r="BK49" s="92"/>
      <c r="BL49" s="92"/>
      <c r="BM49" s="68"/>
      <c r="BN49" s="92"/>
      <c r="BO49" s="13"/>
      <c r="BP49" s="92"/>
      <c r="BR49" s="92"/>
      <c r="BS49" s="92"/>
      <c r="BT49" s="92"/>
      <c r="BU49" s="92"/>
      <c r="BV49" s="92"/>
      <c r="BW49" s="13"/>
      <c r="BX49" s="13"/>
      <c r="BY49" s="48"/>
      <c r="DU49" s="13"/>
      <c r="DV49" s="13"/>
      <c r="DW49" s="13"/>
    </row>
    <row r="50" spans="3:127" x14ac:dyDescent="0.2"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P50" s="13"/>
      <c r="R50" s="113"/>
      <c r="S50" s="113"/>
      <c r="T50" s="13"/>
      <c r="U50" s="13"/>
      <c r="V50" s="13"/>
      <c r="W50" s="13"/>
      <c r="X50" s="13"/>
      <c r="Y50" s="13"/>
      <c r="Z50" s="13"/>
      <c r="AA50" s="13"/>
      <c r="AB50" s="68"/>
      <c r="AC50" s="48"/>
      <c r="AD50" s="48"/>
      <c r="AE50" s="13"/>
      <c r="AF50" s="13"/>
      <c r="AG50" s="13"/>
      <c r="AH50" s="92"/>
      <c r="AI50" s="92"/>
      <c r="AJ50" s="92"/>
      <c r="AK50" s="92"/>
      <c r="AL50" s="92"/>
      <c r="AM50" s="92"/>
      <c r="AN50" s="13"/>
      <c r="AO50" s="13"/>
      <c r="AP50" s="13"/>
      <c r="AQ50" s="13"/>
      <c r="AR50" s="13"/>
      <c r="AS50" s="13"/>
      <c r="AT50" s="13"/>
      <c r="AU50" s="13"/>
      <c r="AV50" s="13"/>
      <c r="AW50" s="23"/>
      <c r="AX50" s="23"/>
      <c r="AY50" s="92"/>
      <c r="AZ50" s="92"/>
      <c r="BA50" s="13"/>
      <c r="BB50" s="13"/>
      <c r="BC50" s="13"/>
      <c r="BD50" s="13"/>
      <c r="BE50" s="92"/>
      <c r="BF50" s="92"/>
      <c r="BG50" s="92"/>
      <c r="BH50" s="92"/>
      <c r="BI50" s="92"/>
      <c r="BJ50" s="92"/>
      <c r="BK50" s="92"/>
      <c r="BL50" s="92"/>
      <c r="BM50" s="68"/>
      <c r="BN50" s="92"/>
      <c r="BO50" s="13"/>
      <c r="BR50" s="92"/>
      <c r="BS50" s="92"/>
      <c r="BT50" s="92"/>
      <c r="BU50" s="92"/>
      <c r="BV50" s="92"/>
      <c r="BW50" s="13"/>
      <c r="BX50" s="13"/>
      <c r="BY50" s="48"/>
      <c r="DU50" s="13"/>
      <c r="DV50" s="13"/>
      <c r="DW50" s="13"/>
    </row>
  </sheetData>
  <phoneticPr fontId="0" type="noConversion"/>
  <pageMargins left="0.75" right="0.75" top="1" bottom="1" header="0.4921259845" footer="0.4921259845"/>
  <pageSetup paperSize="9"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11</vt:i4>
      </vt:variant>
    </vt:vector>
  </HeadingPairs>
  <TitlesOfParts>
    <vt:vector size="11" baseType="lpstr">
      <vt:lpstr>fW35calc</vt:lpstr>
      <vt:lpstr>fW35gr</vt:lpstr>
      <vt:lpstr>fW36calc</vt:lpstr>
      <vt:lpstr>fW36gr</vt:lpstr>
      <vt:lpstr>fW37calc</vt:lpstr>
      <vt:lpstr>fW37gr</vt:lpstr>
      <vt:lpstr>fW38calc</vt:lpstr>
      <vt:lpstr>fW38gr</vt:lpstr>
      <vt:lpstr>fW39calc</vt:lpstr>
      <vt:lpstr>fW39gr</vt:lpstr>
      <vt:lpstr>Table S3 - reconstruction</vt:lpstr>
    </vt:vector>
  </TitlesOfParts>
  <Company>IPMB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cp:lastPrinted>2009-02-18T11:38:28Z</cp:lastPrinted>
  <dcterms:created xsi:type="dcterms:W3CDTF">2008-02-11T14:31:20Z</dcterms:created>
  <dcterms:modified xsi:type="dcterms:W3CDTF">2020-04-17T16:59:02Z</dcterms:modified>
</cp:coreProperties>
</file>